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202300"/>
  <mc:AlternateContent xmlns:mc="http://schemas.openxmlformats.org/markup-compatibility/2006">
    <mc:Choice Requires="x15">
      <x15ac:absPath xmlns:x15ac="http://schemas.microsoft.com/office/spreadsheetml/2010/11/ac" url="J:\Titrisation\Covered Bonds 2.0\Operations\Monthly Investor Report\202603\"/>
    </mc:Choice>
  </mc:AlternateContent>
  <xr:revisionPtr revIDLastSave="0" documentId="13_ncr:1_{E8ADFA80-1F3F-4B82-9CA0-4682D1598279}" xr6:coauthVersionLast="47" xr6:coauthVersionMax="47" xr10:uidLastSave="{00000000-0000-0000-0000-000000000000}"/>
  <bookViews>
    <workbookView xWindow="-120" yWindow="-120" windowWidth="29040" windowHeight="15720" tabRatio="750" activeTab="5"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nsert Nat Trans Templ" sheetId="10" r:id="rId6"/>
    <sheet name="E. Optional ECB-ECAIs data" sheetId="12"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12" l="1"/>
  <c r="G84" i="12"/>
  <c r="G85" i="12"/>
  <c r="G86" i="12"/>
  <c r="G82" i="12"/>
  <c r="G76" i="12"/>
  <c r="G75" i="12"/>
  <c r="F181" i="6" l="1"/>
  <c r="F180" i="6"/>
  <c r="F171" i="6"/>
  <c r="F172" i="6"/>
  <c r="F173" i="6"/>
  <c r="F174" i="6"/>
  <c r="F170" i="6"/>
  <c r="F161" i="6"/>
  <c r="F162" i="6"/>
  <c r="F160" i="6"/>
  <c r="F151" i="6"/>
  <c r="F152" i="6"/>
  <c r="F150" i="6"/>
  <c r="F101" i="6"/>
  <c r="F102" i="6"/>
  <c r="F103" i="6"/>
  <c r="F104" i="6"/>
  <c r="F105" i="6"/>
  <c r="F106" i="6"/>
  <c r="F107" i="6"/>
  <c r="F108" i="6"/>
  <c r="F109" i="6"/>
  <c r="F110" i="6"/>
  <c r="F111" i="6"/>
  <c r="F112" i="6"/>
  <c r="F100" i="6"/>
  <c r="F99" i="6"/>
  <c r="F36" i="6"/>
  <c r="D346" i="6" l="1"/>
  <c r="G341" i="6" s="1"/>
  <c r="G622" i="6"/>
  <c r="G621" i="6"/>
  <c r="G620" i="6"/>
  <c r="G619" i="6"/>
  <c r="G618" i="6"/>
  <c r="G617" i="6"/>
  <c r="D617" i="6"/>
  <c r="C617" i="6"/>
  <c r="D601" i="6"/>
  <c r="C601" i="6"/>
  <c r="D585" i="6"/>
  <c r="G591" i="6" s="1"/>
  <c r="C585" i="6"/>
  <c r="F581" i="6" s="1"/>
  <c r="G584" i="6"/>
  <c r="F584" i="6"/>
  <c r="G583" i="6"/>
  <c r="F583" i="6"/>
  <c r="G582" i="6"/>
  <c r="F582" i="6"/>
  <c r="G581" i="6"/>
  <c r="G580" i="6"/>
  <c r="G579" i="6"/>
  <c r="F579" i="6"/>
  <c r="G578" i="6"/>
  <c r="F578" i="6"/>
  <c r="G577" i="6"/>
  <c r="F577" i="6"/>
  <c r="G576" i="6"/>
  <c r="F576" i="6"/>
  <c r="G575" i="6"/>
  <c r="G574" i="6"/>
  <c r="G573" i="6"/>
  <c r="F573" i="6"/>
  <c r="G572" i="6"/>
  <c r="F572" i="6"/>
  <c r="D567" i="6"/>
  <c r="G564" i="6" s="1"/>
  <c r="C567" i="6"/>
  <c r="F564" i="6" s="1"/>
  <c r="D544" i="6"/>
  <c r="C544" i="6"/>
  <c r="F527" i="6" s="1"/>
  <c r="G538" i="6"/>
  <c r="D487" i="6"/>
  <c r="G493" i="6" s="1"/>
  <c r="C487" i="6"/>
  <c r="F493" i="6" s="1"/>
  <c r="D465" i="6"/>
  <c r="G470" i="6" s="1"/>
  <c r="C465" i="6"/>
  <c r="F471" i="6" s="1"/>
  <c r="D452" i="6"/>
  <c r="G449" i="6" s="1"/>
  <c r="C452" i="6"/>
  <c r="F436" i="6" s="1"/>
  <c r="G444" i="6"/>
  <c r="G441" i="6"/>
  <c r="G440" i="6"/>
  <c r="G432" i="6"/>
  <c r="G429" i="6"/>
  <c r="G393" i="6"/>
  <c r="G392" i="6"/>
  <c r="G391" i="6"/>
  <c r="G390" i="6"/>
  <c r="G389" i="6"/>
  <c r="G388" i="6"/>
  <c r="G387" i="6"/>
  <c r="G386" i="6"/>
  <c r="G385" i="6"/>
  <c r="G384" i="6"/>
  <c r="G383" i="6"/>
  <c r="D382" i="6"/>
  <c r="C382" i="6"/>
  <c r="D372" i="6"/>
  <c r="C372" i="6"/>
  <c r="F371" i="6" s="1"/>
  <c r="F368" i="6"/>
  <c r="D365" i="6"/>
  <c r="G359" i="6" s="1"/>
  <c r="C365" i="6"/>
  <c r="F364" i="6" s="1"/>
  <c r="C346" i="6"/>
  <c r="F343" i="6" s="1"/>
  <c r="D328" i="6"/>
  <c r="G310" i="6" s="1"/>
  <c r="C328" i="6"/>
  <c r="F319" i="6" s="1"/>
  <c r="F312" i="6"/>
  <c r="D305" i="6"/>
  <c r="G293" i="6" s="1"/>
  <c r="C305" i="6"/>
  <c r="F301" i="6" s="1"/>
  <c r="D249" i="6"/>
  <c r="G250" i="6" s="1"/>
  <c r="C249" i="6"/>
  <c r="F252" i="6" s="1"/>
  <c r="D227" i="6"/>
  <c r="G232" i="6" s="1"/>
  <c r="C227" i="6"/>
  <c r="F228" i="6" s="1"/>
  <c r="D214" i="6"/>
  <c r="G209" i="6" s="1"/>
  <c r="C214" i="6"/>
  <c r="F213" i="6" s="1"/>
  <c r="F44" i="6"/>
  <c r="D44" i="6"/>
  <c r="C44" i="6"/>
  <c r="F28" i="6"/>
  <c r="C15" i="6"/>
  <c r="F26" i="6" s="1"/>
  <c r="F13"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G165" i="5"/>
  <c r="D157" i="5"/>
  <c r="G161" i="5" s="1"/>
  <c r="C157" i="5"/>
  <c r="F162" i="5" s="1"/>
  <c r="D131" i="5"/>
  <c r="G126" i="5" s="1"/>
  <c r="C131" i="5"/>
  <c r="F136" i="5" s="1"/>
  <c r="F104" i="5"/>
  <c r="G103" i="5"/>
  <c r="D100" i="5"/>
  <c r="G102" i="5" s="1"/>
  <c r="C100" i="5"/>
  <c r="F105" i="5" s="1"/>
  <c r="G98" i="5"/>
  <c r="D77" i="5"/>
  <c r="G86" i="5" s="1"/>
  <c r="C77" i="5"/>
  <c r="F82" i="5" s="1"/>
  <c r="C58" i="5"/>
  <c r="F59" i="5" s="1"/>
  <c r="C47" i="5"/>
  <c r="D45" i="5"/>
  <c r="F295" i="5"/>
  <c r="C307" i="5"/>
  <c r="C295" i="5"/>
  <c r="G293" i="5"/>
  <c r="D291" i="5"/>
  <c r="C293" i="5"/>
  <c r="C291" i="5"/>
  <c r="D307" i="5"/>
  <c r="D295" i="5"/>
  <c r="D293" i="5"/>
  <c r="F293" i="5"/>
  <c r="F307" i="5"/>
  <c r="F12" i="6" l="1"/>
  <c r="F24" i="6"/>
  <c r="F93" i="5"/>
  <c r="F95" i="5"/>
  <c r="F94" i="5"/>
  <c r="F96" i="5"/>
  <c r="F98" i="5"/>
  <c r="F101" i="5"/>
  <c r="F102" i="5"/>
  <c r="F103" i="5"/>
  <c r="F87" i="5"/>
  <c r="G220" i="5"/>
  <c r="F441" i="6"/>
  <c r="F432" i="6"/>
  <c r="F444" i="6"/>
  <c r="F320" i="6"/>
  <c r="G433" i="6"/>
  <c r="G446" i="6"/>
  <c r="F321" i="6"/>
  <c r="F369" i="6"/>
  <c r="F372" i="6" s="1"/>
  <c r="F434" i="6"/>
  <c r="F447" i="6"/>
  <c r="F429" i="6"/>
  <c r="F313" i="6"/>
  <c r="F322" i="6"/>
  <c r="F370" i="6"/>
  <c r="G434" i="6"/>
  <c r="G447" i="6"/>
  <c r="F433" i="6"/>
  <c r="F323" i="6"/>
  <c r="G438" i="6"/>
  <c r="F450" i="6"/>
  <c r="F324" i="6"/>
  <c r="F439" i="6"/>
  <c r="G450" i="6"/>
  <c r="F314" i="6"/>
  <c r="F310" i="6"/>
  <c r="F325" i="6"/>
  <c r="G439" i="6"/>
  <c r="F451" i="6"/>
  <c r="F316" i="6"/>
  <c r="F317" i="6"/>
  <c r="F311" i="6"/>
  <c r="F326" i="6"/>
  <c r="G428" i="6"/>
  <c r="F440" i="6"/>
  <c r="G451" i="6"/>
  <c r="F574" i="6"/>
  <c r="F580" i="6"/>
  <c r="F591" i="6"/>
  <c r="G585" i="6"/>
  <c r="F575" i="6"/>
  <c r="F556" i="6"/>
  <c r="G555" i="6"/>
  <c r="G565" i="6"/>
  <c r="F550" i="6"/>
  <c r="F560" i="6"/>
  <c r="G549" i="6"/>
  <c r="G550" i="6"/>
  <c r="G560" i="6"/>
  <c r="F566" i="6"/>
  <c r="G566" i="6"/>
  <c r="F549" i="6"/>
  <c r="G559" i="6"/>
  <c r="F553" i="6"/>
  <c r="F561" i="6"/>
  <c r="F554" i="6"/>
  <c r="F562" i="6"/>
  <c r="G556" i="6"/>
  <c r="F559" i="6"/>
  <c r="G553" i="6"/>
  <c r="G554" i="6"/>
  <c r="G562" i="6"/>
  <c r="G561" i="6"/>
  <c r="F555" i="6"/>
  <c r="F565" i="6"/>
  <c r="F538" i="6"/>
  <c r="F481" i="6"/>
  <c r="G488" i="6"/>
  <c r="F483" i="6"/>
  <c r="F489" i="6"/>
  <c r="G481" i="6"/>
  <c r="G483" i="6"/>
  <c r="G489" i="6"/>
  <c r="G480" i="6"/>
  <c r="G484" i="6"/>
  <c r="G490" i="6"/>
  <c r="G486" i="6"/>
  <c r="F484" i="6"/>
  <c r="F485" i="6"/>
  <c r="F491" i="6"/>
  <c r="G479" i="6"/>
  <c r="F488" i="6"/>
  <c r="G485" i="6"/>
  <c r="G491" i="6"/>
  <c r="F480" i="6"/>
  <c r="F490" i="6"/>
  <c r="F479" i="6"/>
  <c r="F486" i="6"/>
  <c r="F435" i="6"/>
  <c r="F445" i="6"/>
  <c r="G435" i="6"/>
  <c r="G445" i="6"/>
  <c r="F428" i="6"/>
  <c r="F438" i="6"/>
  <c r="F446" i="6"/>
  <c r="F360" i="6"/>
  <c r="F359" i="6"/>
  <c r="G360" i="6"/>
  <c r="F361" i="6"/>
  <c r="F362" i="6"/>
  <c r="F363" i="6"/>
  <c r="F358" i="6"/>
  <c r="F339" i="6"/>
  <c r="F338" i="6"/>
  <c r="F334" i="6"/>
  <c r="F335" i="6"/>
  <c r="F315" i="6"/>
  <c r="F328" i="6" s="1"/>
  <c r="F327" i="6"/>
  <c r="F318" i="6"/>
  <c r="F293" i="6"/>
  <c r="F287" i="6"/>
  <c r="F290" i="6"/>
  <c r="F296" i="6"/>
  <c r="F291" i="6"/>
  <c r="F297" i="6"/>
  <c r="F302" i="6"/>
  <c r="G298" i="6"/>
  <c r="G301" i="6"/>
  <c r="G302" i="6"/>
  <c r="G289" i="6"/>
  <c r="F303" i="6"/>
  <c r="F210" i="6"/>
  <c r="F212" i="6"/>
  <c r="F211" i="6"/>
  <c r="F18" i="6"/>
  <c r="F19" i="6"/>
  <c r="F14" i="6"/>
  <c r="F20" i="6"/>
  <c r="F25" i="6"/>
  <c r="F21" i="6"/>
  <c r="F16" i="6"/>
  <c r="F22" i="6"/>
  <c r="F17" i="6"/>
  <c r="F23" i="6"/>
  <c r="F211" i="5"/>
  <c r="F200" i="5"/>
  <c r="F214" i="5"/>
  <c r="F196" i="5"/>
  <c r="F203" i="5"/>
  <c r="F215" i="5"/>
  <c r="F193" i="5"/>
  <c r="F195" i="5"/>
  <c r="F204" i="5"/>
  <c r="F207" i="5"/>
  <c r="F208" i="5"/>
  <c r="F186" i="5"/>
  <c r="F187" i="5"/>
  <c r="F176" i="5"/>
  <c r="F175" i="5"/>
  <c r="G164" i="5"/>
  <c r="G167" i="5" s="1"/>
  <c r="F164" i="5"/>
  <c r="F166" i="5"/>
  <c r="F144" i="5"/>
  <c r="F148" i="5"/>
  <c r="F145" i="5"/>
  <c r="F139" i="5"/>
  <c r="F159" i="5"/>
  <c r="F151" i="5"/>
  <c r="F152" i="5"/>
  <c r="F140" i="5"/>
  <c r="F161" i="5"/>
  <c r="F146" i="5"/>
  <c r="F150" i="5"/>
  <c r="F154" i="5"/>
  <c r="F142" i="5"/>
  <c r="F138" i="5"/>
  <c r="F156" i="5"/>
  <c r="G113" i="5"/>
  <c r="G125" i="5"/>
  <c r="F116" i="5"/>
  <c r="G129" i="5"/>
  <c r="G130" i="5"/>
  <c r="G116" i="5"/>
  <c r="G117" i="5"/>
  <c r="G119" i="5"/>
  <c r="G132" i="5"/>
  <c r="G115" i="5"/>
  <c r="G121" i="5"/>
  <c r="G133" i="5"/>
  <c r="G122" i="5"/>
  <c r="G134" i="5"/>
  <c r="G127" i="5"/>
  <c r="G128" i="5"/>
  <c r="G123" i="5"/>
  <c r="G135" i="5"/>
  <c r="G114" i="5"/>
  <c r="G118" i="5"/>
  <c r="G112" i="5"/>
  <c r="G124" i="5"/>
  <c r="F130" i="5"/>
  <c r="F135" i="5"/>
  <c r="F127" i="5"/>
  <c r="F124" i="5"/>
  <c r="F118" i="5"/>
  <c r="F125" i="5"/>
  <c r="F132" i="5"/>
  <c r="F112" i="5"/>
  <c r="F119" i="5"/>
  <c r="F126" i="5"/>
  <c r="F133" i="5"/>
  <c r="F120" i="5"/>
  <c r="F113" i="5"/>
  <c r="F114" i="5"/>
  <c r="F121" i="5"/>
  <c r="F128" i="5"/>
  <c r="F115" i="5"/>
  <c r="F122" i="5"/>
  <c r="F97" i="5"/>
  <c r="F99" i="5"/>
  <c r="G70" i="5"/>
  <c r="G78" i="5"/>
  <c r="F76" i="5"/>
  <c r="G76" i="5"/>
  <c r="F78" i="5"/>
  <c r="F79" i="5"/>
  <c r="G87" i="5"/>
  <c r="F70" i="5"/>
  <c r="F72" i="5"/>
  <c r="F73" i="5"/>
  <c r="G79" i="5"/>
  <c r="G71" i="5"/>
  <c r="G73" i="5"/>
  <c r="G80" i="5"/>
  <c r="F71" i="5"/>
  <c r="F74" i="5"/>
  <c r="F81" i="5"/>
  <c r="G74" i="5"/>
  <c r="G81" i="5"/>
  <c r="G75" i="5"/>
  <c r="F86" i="5"/>
  <c r="F60" i="5"/>
  <c r="F61"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5" i="6" l="1"/>
  <c r="F100" i="5"/>
  <c r="F365" i="6"/>
  <c r="G567" i="6"/>
  <c r="F585" i="6"/>
  <c r="F567" i="6"/>
  <c r="G487" i="6"/>
  <c r="F487" i="6"/>
  <c r="F452" i="6"/>
  <c r="G452" i="6"/>
  <c r="F305" i="6"/>
  <c r="F209" i="5"/>
  <c r="F179" i="5"/>
  <c r="F167" i="5"/>
  <c r="F157" i="5"/>
  <c r="G131" i="5"/>
  <c r="F131" i="5"/>
  <c r="F77" i="5"/>
  <c r="G77"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<sst xmlns="http://schemas.openxmlformats.org/spreadsheetml/2006/main" count="3089" uniqueCount="1983">
  <si>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</si>
  <si>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</si>
  <si>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</si>
  <si>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</si>
  <si>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</si>
  <si>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</si>
  <si>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</si>
  <si>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</si>
  <si>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</si>
  <si>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</si>
  <si>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</si>
  <si>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</si>
  <si>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</si>
  <si>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</si>
  <si>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</si>
  <si>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</si>
  <si>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</si>
  <si>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</si>
  <si>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</si>
  <si>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</si>
  <si>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</si>
  <si>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</si>
  <si>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</si>
  <si>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</si>
  <si>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</si>
  <si>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</si>
  <si>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</si>
  <si>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</si>
  <si>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</si>
  <si>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</si>
  <si>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</si>
  <si>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</si>
  <si>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</si>
  <si>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</si>
  <si>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</si>
  <si>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</si>
  <si>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</si>
  <si>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</si>
  <si>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</si>
  <si>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</si>
  <si>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</si>
  <si>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</si>
  <si>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</si>
  <si>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</si>
  <si>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</si>
  <si>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</si>
  <si>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</si>
  <si>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</si>
  <si>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</si>
  <si>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</si>
  <si>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</si>
  <si>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</si>
  <si>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</si>
  <si>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</si>
  <si>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</si>
  <si>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</si>
  <si>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</si>
  <si>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</si>
  <si>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</si>
  <si>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</si>
  <si>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</si>
  <si>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</si>
  <si>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</si>
  <si>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</si>
  <si>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</si>
  <si>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</si>
  <si>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</si>
  <si>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</si>
  <si>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</si>
  <si>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</si>
  <si>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</si>
  <si>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</si>
  <si>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</si>
  <si>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</si>
  <si>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</si>
  <si>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</si>
  <si>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</si>
  <si>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</si>
  <si>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</si>
  <si>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</si>
  <si>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</si>
  <si>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</si>
  <si>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</si>
  <si>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</si>
  <si>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</si>
  <si>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</si>
  <si>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</si>
  <si>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</si>
  <si>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</si>
  <si>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</si>
  <si>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</si>
  <si>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</si>
  <si>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</si>
  <si>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</si>
  <si>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</si>
  <si>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</si>
  <si>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</si>
  <si>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</si>
  <si>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</si>
  <si>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</si>
  <si>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</si>
  <si>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</si>
  <si>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</si>
  <si>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</si>
  <si>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</si>
  <si>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</si>
  <si>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</si>
  <si>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</si>
  <si>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</si>
  <si>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</si>
  <si>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</si>
  <si>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</si>
  <si>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</si>
  <si>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</si>
  <si>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</si>
  <si>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</si>
  <si>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</si>
  <si>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</si>
  <si>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</si>
  <si>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</si>
  <si>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</si>
  <si>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</si>
  <si>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</si>
  <si>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</si>
  <si>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</si>
  <si>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</si>
  <si>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</si>
  <si>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</si>
  <si>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</si>
  <si>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</si>
  <si>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</si>
  <si>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</si>
  <si>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</si>
  <si>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</si>
  <si>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</si>
  <si>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</si>
  <si>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</si>
  <si>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</si>
  <si>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</si>
  <si>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</si>
  <si>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</si>
  <si>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</si>
  <si>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</si>
  <si>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</si>
  <si>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</si>
  <si>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</si>
  <si>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</si>
  <si>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</si>
  <si>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</si>
  <si>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</si>
  <si>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</si>
  <si>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</si>
  <si>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</si>
  <si>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</si>
  <si>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</si>
  <si>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</si>
  <si>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</si>
  <si>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</si>
  <si>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</si>
  <si>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</si>
  <si>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</si>
  <si>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</si>
  <si>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</si>
  <si>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</si>
  <si>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</si>
  <si>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</si>
  <si>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</si>
  <si>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</si>
  <si>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</si>
  <si>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</si>
  <si>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</si>
  <si>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</si>
  <si>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</si>
  <si>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</si>
  <si>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</si>
  <si>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</si>
  <si>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</si>
  <si>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</si>
  <si>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</si>
  <si>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</si>
  <si>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</si>
  <si>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</si>
  <si>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</si>
  <si>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</si>
  <si>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</si>
  <si>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</si>
  <si>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</si>
  <si>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</si>
  <si>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</si>
  <si>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</si>
  <si>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</si>
  <si>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</si>
  <si>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</si>
  <si>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</si>
  <si>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</si>
  <si>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</si>
  <si>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</si>
  <si>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</si>
  <si>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</si>
  <si>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</si>
  <si>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</si>
  <si>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</si>
  <si>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</si>
  <si>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</si>
  <si>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</si>
  <si>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</si>
  <si>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</si>
  <si>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</si>
  <si>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</si>
  <si>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</si>
  <si>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</si>
  <si>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</si>
  <si>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</si>
  <si>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</si>
  <si>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</si>
  <si>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</si>
  <si>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</si>
  <si>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</si>
  <si>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</si>
  <si>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</si>
  <si>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</si>
  <si>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</si>
  <si>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</si>
  <si>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</si>
  <si>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</si>
  <si>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</si>
  <si>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</si>
  <si>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</si>
  <si>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</si>
  <si>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</si>
  <si>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</si>
  <si>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</si>
  <si>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</si>
  <si>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</si>
  <si>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</si>
  <si>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</si>
  <si>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</si>
  <si>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</si>
  <si>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</si>
  <si>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</si>
  <si>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</si>
  <si>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</si>
  <si>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</si>
  <si>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</si>
  <si>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</si>
  <si>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</si>
  <si>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</si>
  <si>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</si>
  <si>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</si>
  <si>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</si>
  <si>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</si>
  <si>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</si>
  <si>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</si>
  <si>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</si>
  <si>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</si>
  <si>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</si>
  <si>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</si>
  <si>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</si>
  <si>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</si>
  <si>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</si>
  <si>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</si>
  <si>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</si>
  <si>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</si>
  <si>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</si>
  <si>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</si>
  <si>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</si>
  <si>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</si>
  <si>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</si>
  <si>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</si>
  <si>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</si>
  <si>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</si>
  <si>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</si>
  <si>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</si>
  <si>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</si>
  <si>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</si>
  <si>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</si>
  <si>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</si>
  <si>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</si>
  <si>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</si>
  <si>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</si>
  <si>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</si>
  <si>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</si>
  <si>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</si>
  <si>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</si>
  <si>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</si>
  <si>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</si>
  <si>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</si>
  <si>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</si>
  <si>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</si>
  <si>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</si>
  <si>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</si>
  <si>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</si>
  <si>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</si>
  <si>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</si>
  <si>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</si>
  <si>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</si>
  <si>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</si>
  <si>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</si>
  <si>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</si>
  <si>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</si>
  <si>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</si>
  <si>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</si>
  <si>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</si>
  <si>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</si>
  <si>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</si>
  <si>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</si>
  <si>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</si>
  <si>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</si>
  <si>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</si>
  <si>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</si>
  <si>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</si>
  <si>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</si>
  <si>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</si>
  <si>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</si>
  <si>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</si>
  <si>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</si>
  <si>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</si>
  <si>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</si>
  <si>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</si>
  <si>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</si>
  <si>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</si>
  <si>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</si>
  <si>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</si>
  <si>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</si>
  <si>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</si>
  <si>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</si>
  <si>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</si>
  <si>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</si>
  <si>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</si>
  <si>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</si>
  <si>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</si>
  <si>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</si>
  <si>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</si>
  <si>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</si>
  <si>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</si>
  <si>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</si>
  <si>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</si>
  <si>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</si>
  <si>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</si>
  <si>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</si>
  <si>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</si>
  <si>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</si>
  <si>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</si>
  <si>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</si>
  <si>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</si>
  <si>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</si>
  <si>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</si>
  <si>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</si>
  <si>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</si>
  <si>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</si>
  <si>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</si>
  <si>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</si>
  <si>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</si>
  <si>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</si>
  <si>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</si>
  <si>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</si>
  <si>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</si>
  <si>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</si>
  <si>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</si>
  <si>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</si>
  <si>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</si>
  <si>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</si>
  <si>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</si>
  <si>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</si>
  <si>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</si>
  <si>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</si>
  <si>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</si>
  <si>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</si>
  <si>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</si>
  <si>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</si>
  <si>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</si>
  <si>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</si>
  <si>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</si>
  <si>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</si>
  <si>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</si>
  <si>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</si>
  <si>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</si>
  <si>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</si>
  <si>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</si>
  <si>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</si>
  <si>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</si>
  <si>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</si>
  <si>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</si>
  <si>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</si>
  <si>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</si>
  <si>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</si>
  <si>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</si>
  <si>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</si>
  <si>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</si>
  <si>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</si>
  <si>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</si>
  <si>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</si>
  <si>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</si>
  <si>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</si>
  <si>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</si>
  <si>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</si>
  <si>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</si>
  <si>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</si>
  <si>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</si>
  <si>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</si>
  <si>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</si>
  <si>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</si>
  <si>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</si>
  <si>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</si>
  <si>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</si>
  <si>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</si>
  <si>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</si>
  <si>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</si>
  <si>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</si>
  <si>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</si>
  <si>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</si>
  <si>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</si>
  <si>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</si>
  <si>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</si>
  <si>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</si>
  <si>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</si>
  <si>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</si>
  <si>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</si>
  <si>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</si>
  <si>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</si>
  <si>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</si>
  <si>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</si>
  <si>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</si>
  <si>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</si>
  <si>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</si>
  <si>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</si>
  <si>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</si>
  <si>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</si>
  <si>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</si>
  <si>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</si>
  <si>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</si>
  <si>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</si>
  <si>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</si>
  <si>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</si>
  <si>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</si>
  <si>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</si>
  <si>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</si>
  <si>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</si>
  <si>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</si>
  <si>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</si>
  <si>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</si>
  <si>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</si>
  <si>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</si>
  <si>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</si>
  <si>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</si>
  <si>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</si>
  <si>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</si>
  <si>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</si>
  <si>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</si>
  <si>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</si>
  <si>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</si>
  <si>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</si>
  <si>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</si>
  <si>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</si>
  <si>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</si>
  <si>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</si>
  <si>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</si>
  <si>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</si>
  <si>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</si>
  <si>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</si>
  <si>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</si>
  <si>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</si>
  <si>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</si>
  <si>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</si>
  <si>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</si>
  <si>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</si>
  <si>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</si>
  <si>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</si>
  <si>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</si>
  <si>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</si>
  <si>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</si>
  <si>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</si>
  <si>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</si>
  <si>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</si>
  <si>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</si>
  <si>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</si>
  <si>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</si>
  <si>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</si>
  <si>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</si>
  <si>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</si>
  <si>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</si>
  <si>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</si>
  <si>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</si>
  <si>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</si>
  <si>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</si>
  <si>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</si>
  <si>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</si>
  <si>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</si>
  <si>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</si>
  <si>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</si>
  <si>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</si>
  <si>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</si>
  <si>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</si>
  <si>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</si>
  <si>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</si>
  <si>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</si>
  <si>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</si>
  <si>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</si>
  <si>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</si>
  <si>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</si>
  <si>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</si>
  <si>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</si>
  <si>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</si>
  <si>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</si>
  <si>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</si>
  <si>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</si>
  <si>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</si>
  <si>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</si>
  <si>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</si>
  <si>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</si>
  <si>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</si>
  <si>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</si>
  <si>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</si>
  <si>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</si>
  <si>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</si>
  <si>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</si>
  <si>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</si>
  <si>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</si>
  <si>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</si>
  <si>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</si>
  <si>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</si>
  <si>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</si>
  <si>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</si>
  <si>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</si>
  <si>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</si>
  <si>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</si>
  <si>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</si>
  <si>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</si>
  <si>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</si>
  <si>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</si>
  <si>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</si>
  <si>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</si>
  <si>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</si>
  <si>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</si>
  <si>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</si>
  <si>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</si>
  <si>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</si>
  <si>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</si>
  <si>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</si>
  <si>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</si>
  <si>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</si>
  <si>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</si>
  <si>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</si>
  <si>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</si>
  <si>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</si>
  <si>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</si>
  <si>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</si>
  <si>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</si>
  <si>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</si>
  <si>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</si>
  <si>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</si>
  <si>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</si>
  <si>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</si>
  <si>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</si>
  <si>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</si>
  <si>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</si>
  <si>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</si>
  <si>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</si>
  <si>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</si>
  <si>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</si>
  <si>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</si>
  <si>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</si>
  <si>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</si>
  <si>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</si>
  <si>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</si>
  <si>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</si>
  <si>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</si>
  <si>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</si>
  <si>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</si>
  <si>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</si>
  <si>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</si>
  <si>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</si>
  <si>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</si>
  <si>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</si>
  <si>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</si>
  <si>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</si>
  <si>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</si>
  <si>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</si>
  <si>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</si>
  <si>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</si>
  <si>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</si>
  <si>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</si>
  <si>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</si>
  <si>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</si>
  <si>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</si>
  <si>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</si>
  <si>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</si>
  <si>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</si>
  <si>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</si>
  <si>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</si>
  <si>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</si>
  <si>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</si>
  <si>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</si>
  <si>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</si>
  <si>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</si>
  <si>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</si>
  <si>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</si>
  <si>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</si>
  <si>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</si>
  <si>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</si>
  <si>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</si>
  <si>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</si>
  <si>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</si>
  <si>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</si>
  <si>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</si>
  <si>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</si>
  <si>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</si>
  <si>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</si>
  <si>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</si>
  <si>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</si>
  <si>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</si>
  <si>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</si>
  <si>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</si>
  <si>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</si>
  <si>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</si>
  <si>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</si>
  <si>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</si>
  <si>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</si>
  <si>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</si>
  <si>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</si>
  <si>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</si>
  <si>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</si>
  <si>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</si>
  <si>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</si>
  <si>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</si>
  <si>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</si>
  <si>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</si>
  <si>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</si>
  <si>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</si>
  <si>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</si>
  <si>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</si>
  <si>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</si>
  <si>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</si>
  <si>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</si>
  <si>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</si>
  <si>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</si>
  <si>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</si>
  <si>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</si>
  <si>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</si>
  <si>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</si>
  <si>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</si>
  <si>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</si>
  <si>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</si>
  <si>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</si>
  <si>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</si>
  <si>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</si>
  <si>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</si>
  <si>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</si>
  <si>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</si>
  <si>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</si>
  <si>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</si>
  <si>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</si>
  <si>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</si>
  <si>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</si>
  <si>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</si>
  <si>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</si>
  <si>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</si>
  <si>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</si>
  <si>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</si>
  <si>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</si>
  <si>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</si>
  <si>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</si>
  <si>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</si>
  <si>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</si>
  <si>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</si>
  <si>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</si>
  <si>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</si>
  <si>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</si>
  <si>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</si>
  <si>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</si>
  <si>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</si>
  <si>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</si>
  <si>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</si>
  <si>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</si>
  <si>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</si>
  <si>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</si>
  <si>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</si>
  <si>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</si>
  <si>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</si>
  <si>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</si>
  <si>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</si>
  <si>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</si>
  <si>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</si>
  <si>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</si>
  <si>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</si>
  <si>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</si>
  <si>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</si>
  <si>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</si>
  <si>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</si>
  <si>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</si>
  <si>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</si>
  <si>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</si>
  <si>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</si>
  <si>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</si>
  <si>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</si>
  <si>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</si>
  <si>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</si>
  <si>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</si>
  <si>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</si>
  <si>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</si>
  <si>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</si>
  <si>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</si>
  <si>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</si>
  <si>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</si>
  <si>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</si>
  <si>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</si>
  <si>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</si>
  <si>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</si>
  <si>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</si>
  <si>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</si>
  <si>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</si>
  <si>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</si>
  <si>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</si>
  <si>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</si>
  <si>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</si>
  <si>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</si>
  <si>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</si>
  <si>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</si>
  <si>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</si>
  <si>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</si>
  <si>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</si>
  <si>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</si>
  <si>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</si>
  <si>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</si>
  <si>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</si>
  <si>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</si>
  <si>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</si>
  <si>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</si>
  <si>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</si>
  <si>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</si>
  <si>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</si>
  <si>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</si>
  <si>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</si>
  <si>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</si>
  <si>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</si>
  <si>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</si>
  <si>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</si>
  <si>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</si>
  <si>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</si>
  <si>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</si>
  <si>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</si>
  <si>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</si>
  <si>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</si>
  <si>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</si>
  <si>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</si>
  <si>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</si>
  <si>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</si>
  <si>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</si>
  <si>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</si>
  <si>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</si>
  <si>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</si>
  <si>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</si>
  <si>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</si>
  <si>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</si>
  <si>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</si>
  <si>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</si>
  <si>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</si>
  <si>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</si>
  <si>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</si>
  <si>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</si>
  <si>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</si>
  <si>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</si>
  <si>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</si>
  <si>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</si>
  <si>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</si>
  <si>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</si>
  <si>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</si>
  <si>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</si>
  <si>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</si>
  <si>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</si>
  <si>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</si>
  <si>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</si>
  <si>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</si>
  <si>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</si>
  <si>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</si>
  <si>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</si>
  <si>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</si>
  <si>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</si>
  <si>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</si>
  <si>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</si>
  <si>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</si>
  <si>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</si>
  <si>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</si>
  <si>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</si>
  <si>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</si>
  <si>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</si>
  <si>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</si>
  <si>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</si>
  <si>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</si>
  <si>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</si>
  <si>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</si>
  <si>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</si>
  <si>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</si>
  <si>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</si>
  <si>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</si>
  <si>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</si>
  <si>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</si>
  <si>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</si>
  <si>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</si>
  <si>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</si>
  <si>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</si>
  <si>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</si>
  <si>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</si>
  <si>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</si>
  <si>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</si>
  <si>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</si>
  <si>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</si>
  <si>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</si>
  <si>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</si>
  <si>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</si>
  <si>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</si>
  <si>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</si>
  <si>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</si>
  <si>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</si>
  <si>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</si>
  <si>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</si>
  <si>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</si>
  <si>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</si>
  <si>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</si>
  <si>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</si>
  <si>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</si>
  <si>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</si>
  <si>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</si>
  <si>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</si>
  <si>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</si>
  <si>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</si>
  <si>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</si>
  <si>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</si>
  <si>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</si>
  <si>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</si>
  <si>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</si>
  <si>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</si>
  <si>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</si>
  <si>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</si>
  <si>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</si>
  <si>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</si>
  <si>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</si>
  <si>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</si>
  <si>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</si>
  <si>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</si>
  <si>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</si>
  <si>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</si>
  <si>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</si>
  <si>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</si>
  <si>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</si>
  <si>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</si>
  <si>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</si>
  <si>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</si>
  <si>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</si>
  <si>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</si>
  <si>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</si>
  <si>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</si>
  <si>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</si>
  <si>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</si>
  <si>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</si>
  <si>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</si>
  <si>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</si>
  <si>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</si>
  <si>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</si>
  <si>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</si>
  <si>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</si>
  <si>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</si>
  <si>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</si>
  <si>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</si>
  <si>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</si>
  <si>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</si>
  <si>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</si>
  <si>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</si>
  <si>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</si>
  <si>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</si>
  <si>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</si>
  <si>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</si>
  <si>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</si>
  <si>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</si>
  <si>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</si>
  <si>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</si>
  <si>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</si>
  <si>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</si>
  <si>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</si>
  <si>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</si>
  <si>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</si>
  <si>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</si>
  <si>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</si>
  <si>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</si>
  <si>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</si>
  <si>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</si>
  <si>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</si>
  <si>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</si>
  <si>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</si>
  <si>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</si>
  <si>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</si>
  <si>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</si>
  <si>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</si>
  <si>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</si>
  <si>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</si>
  <si>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</si>
  <si>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</si>
  <si>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</si>
  <si>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</si>
  <si>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</si>
  <si>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</si>
  <si>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</si>
  <si>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</si>
  <si>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</si>
  <si>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</si>
  <si>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</si>
  <si>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</si>
  <si>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</si>
  <si>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</si>
  <si>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</si>
  <si>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</si>
  <si>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</si>
  <si>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</si>
  <si>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</si>
  <si>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</si>
  <si>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</si>
  <si>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</si>
  <si>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</si>
  <si>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</si>
  <si>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</si>
  <si>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</si>
  <si>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</si>
  <si>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</si>
  <si>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</si>
  <si>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</si>
  <si>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</si>
  <si>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</si>
  <si>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</si>
  <si>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</si>
  <si>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</si>
  <si>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</si>
  <si>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</si>
  <si>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</si>
  <si>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</si>
  <si>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</si>
  <si>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</si>
  <si>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</si>
  <si>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</si>
  <si>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</si>
  <si>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</si>
  <si>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</si>
  <si>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</si>
  <si>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</si>
  <si>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</si>
  <si>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</si>
  <si>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</si>
  <si>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</si>
  <si>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</si>
  <si>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</si>
  <si>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</si>
  <si>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</si>
  <si>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</si>
  <si>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</si>
  <si>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</si>
  <si>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</si>
  <si>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</si>
  <si>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</si>
  <si>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</si>
  <si>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</si>
  <si>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</si>
  <si>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</si>
  <si>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</si>
  <si>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</si>
  <si>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</si>
  <si>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</si>
  <si>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</si>
  <si>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</si>
  <si>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</si>
  <si>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</si>
  <si>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</si>
  <si>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</si>
  <si>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</si>
  <si>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</si>
  <si>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</si>
  <si>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</si>
  <si>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</si>
  <si>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</si>
  <si>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</si>
  <si>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</si>
  <si>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</si>
  <si>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</si>
  <si>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</si>
  <si>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</si>
  <si>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</si>
  <si>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</si>
  <si>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</si>
  <si>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</si>
  <si>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</si>
  <si>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</si>
  <si>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</si>
  <si>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</si>
  <si>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</si>
  <si>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</si>
  <si>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</si>
  <si>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</si>
  <si>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</si>
  <si>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</si>
  <si>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</si>
  <si>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</si>
  <si>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</si>
  <si>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</si>
  <si>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</si>
  <si>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</si>
  <si>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</si>
  <si>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</si>
  <si>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</si>
  <si>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</si>
  <si>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</si>
  <si>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</si>
  <si>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</si>
  <si>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</si>
  <si>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</si>
  <si>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</si>
  <si>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</si>
  <si>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</si>
  <si>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</si>
  <si>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</si>
  <si>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</si>
  <si>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</si>
  <si>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</si>
  <si>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</si>
  <si>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</si>
  <si>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</si>
  <si>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</si>
  <si>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</si>
  <si>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</si>
  <si>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</si>
  <si>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</si>
  <si>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</si>
  <si>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</si>
  <si>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</si>
  <si>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</si>
  <si>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</si>
  <si>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</si>
  <si>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</si>
  <si>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</si>
  <si>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</si>
  <si>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</si>
  <si>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</si>
  <si>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</si>
  <si>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</si>
  <si>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</si>
  <si>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</si>
  <si>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</si>
  <si>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</si>
  <si>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</si>
  <si>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</si>
  <si>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</si>
  <si>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</si>
  <si>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</si>
  <si>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</si>
  <si>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</si>
  <si>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</si>
  <si>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</si>
  <si>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</si>
  <si>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</si>
  <si>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</si>
  <si>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</si>
  <si>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</si>
  <si>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</si>
  <si>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</si>
  <si>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</si>
  <si>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</si>
  <si>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</si>
  <si>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</si>
  <si>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</si>
  <si>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</si>
  <si>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</si>
  <si>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</si>
  <si>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</si>
  <si>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</si>
  <si>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</si>
  <si>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</si>
  <si>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</si>
  <si>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</si>
  <si>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</si>
  <si>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</si>
  <si>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</si>
  <si>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</si>
  <si>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</si>
  <si>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</si>
  <si>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</si>
  <si>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</si>
  <si>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</si>
  <si>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</si>
  <si>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</si>
  <si>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</si>
  <si>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</si>
  <si>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</si>
  <si>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</si>
  <si>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</si>
  <si>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</si>
  <si>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</si>
  <si>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</si>
  <si>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</si>
  <si>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</si>
  <si>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</si>
  <si>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</si>
  <si>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</si>
  <si>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</si>
  <si>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</si>
  <si>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</si>
  <si>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</si>
  <si>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</si>
  <si>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</si>
  <si>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</si>
  <si>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</si>
  <si>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</si>
  <si>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</si>
  <si>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</si>
  <si>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</si>
  <si>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</si>
  <si>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</si>
  <si>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</si>
  <si>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</si>
  <si>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</si>
  <si>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</si>
  <si>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</si>
  <si>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</si>
  <si>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</si>
  <si>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</si>
  <si>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</si>
  <si>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</si>
  <si>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</si>
  <si>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</si>
  <si>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</si>
  <si>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</si>
  <si>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</si>
  <si>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</si>
  <si>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</si>
  <si>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</si>
  <si>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</si>
  <si>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</si>
  <si>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</si>
  <si>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</si>
  <si>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</si>
  <si>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</si>
  <si>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</si>
  <si>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</si>
  <si>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</si>
  <si>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</si>
  <si>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</si>
  <si>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</si>
  <si>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</si>
  <si>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</si>
  <si>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</si>
  <si>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</si>
  <si>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</si>
  <si>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</si>
  <si>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</si>
  <si>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</si>
  <si>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</si>
  <si>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</si>
  <si>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</si>
  <si>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</si>
  <si>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</si>
  <si>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</si>
  <si>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</si>
  <si>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</si>
  <si>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</si>
  <si>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</si>
  <si>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</si>
  <si>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</si>
  <si>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</si>
  <si>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</si>
  <si>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</si>
  <si>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</si>
  <si>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</si>
  <si>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</si>
  <si>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</si>
  <si>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</si>
  <si>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</si>
  <si>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</si>
  <si>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</si>
  <si>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</si>
  <si>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</si>
  <si>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</si>
  <si>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</si>
  <si>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</si>
  <si>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</si>
  <si>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</si>
  <si>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</si>
  <si>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</si>
  <si>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</si>
  <si>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</si>
  <si>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</si>
  <si>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</si>
  <si>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</si>
  <si>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</si>
  <si>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</si>
  <si>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</si>
  <si>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</si>
  <si>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</si>
  <si>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</si>
  <si>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</si>
  <si>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</si>
  <si>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</si>
  <si>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</si>
  <si>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</si>
  <si>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</si>
  <si>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</si>
  <si>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</si>
  <si>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</si>
  <si>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</si>
  <si>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</si>
  <si>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</si>
  <si>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</si>
  <si>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</si>
  <si>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</si>
  <si>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</si>
  <si>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</si>
  <si>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</si>
  <si>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</si>
  <si>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</si>
  <si>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</si>
  <si>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</si>
  <si>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</si>
  <si>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</si>
  <si>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</si>
  <si>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</si>
  <si>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</si>
  <si>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</si>
  <si>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</si>
  <si>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</si>
  <si>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</si>
  <si>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</si>
  <si>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</si>
  <si>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</si>
  <si>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</si>
  <si>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</si>
  <si>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</si>
  <si>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</si>
  <si>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</si>
  <si>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</si>
  <si>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</si>
  <si>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</si>
  <si>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</si>
  <si>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</si>
  <si>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</si>
  <si>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</si>
  <si>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</si>
  <si>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</si>
  <si>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</si>
  <si>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</si>
  <si>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</si>
  <si>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</si>
  <si>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</si>
  <si>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</si>
  <si>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</si>
  <si>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</si>
  <si>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</si>
  <si>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</si>
  <si>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</si>
  <si>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</si>
  <si>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</si>
  <si>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</si>
  <si>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</si>
  <si>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</si>
  <si>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</si>
  <si>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</si>
  <si>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</si>
  <si>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</si>
  <si>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</si>
  <si>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</si>
  <si>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</si>
  <si>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</si>
  <si>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</si>
  <si>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</si>
  <si>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</si>
  <si>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</si>
  <si>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</si>
  <si>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</si>
  <si>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</si>
  <si>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</si>
  <si>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</si>
  <si>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</si>
  <si>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</si>
  <si>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</si>
  <si>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</si>
  <si>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</si>
  <si>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</si>
  <si>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</si>
  <si>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</si>
  <si>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</si>
  <si>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</si>
  <si>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</si>
  <si>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</si>
  <si>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</si>
  <si>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</si>
  <si>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</si>
  <si>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</si>
  <si>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</si>
  <si>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</si>
  <si>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</si>
  <si>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</si>
  <si>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</si>
  <si>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</si>
  <si>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</si>
  <si>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</si>
  <si>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</si>
  <si>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</si>
  <si>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</si>
  <si>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</si>
  <si>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</si>
  <si>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</si>
  <si>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</si>
  <si>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</si>
  <si>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</si>
  <si>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</si>
  <si>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</si>
  <si>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</si>
  <si>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</si>
  <si>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</si>
  <si>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</si>
  <si>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</si>
  <si>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</si>
  <si>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</si>
  <si>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</si>
  <si>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</si>
  <si>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</si>
  <si>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</si>
  <si>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</si>
  <si>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</si>
  <si>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</si>
  <si>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</si>
  <si>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</si>
  <si>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</si>
  <si>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</si>
  <si>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</si>
  <si>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</si>
  <si>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</si>
  <si>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</si>
  <si>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</si>
  <si>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</si>
  <si>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</si>
  <si>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</si>
  <si>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</si>
  <si>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</si>
  <si>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</si>
  <si>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</si>
  <si>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</si>
  <si>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</si>
  <si>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</si>
  <si>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</si>
  <si>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</si>
  <si>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</si>
  <si>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</si>
  <si>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</si>
  <si>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</si>
  <si>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</si>
  <si>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</si>
  <si>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</si>
  <si>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</si>
  <si>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</si>
  <si>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</si>
  <si>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</si>
  <si>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</si>
  <si>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</si>
  <si>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</si>
  <si>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</si>
  <si>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</si>
  <si>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</si>
  <si>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</si>
  <si>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</si>
  <si>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</si>
  <si>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</si>
  <si>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</si>
  <si>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</si>
  <si>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</si>
  <si>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</si>
  <si>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</si>
  <si>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</si>
  <si>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</si>
  <si>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</si>
  <si>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</si>
  <si>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</si>
  <si>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</si>
  <si>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</si>
  <si>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</si>
  <si>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</si>
  <si>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</si>
  <si>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</si>
  <si>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</si>
  <si>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</si>
  <si>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</si>
  <si>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</si>
  <si>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</si>
  <si>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</si>
  <si>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</si>
  <si>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</si>
  <si>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</si>
  <si>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</si>
  <si>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</si>
  <si>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</si>
  <si>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</si>
  <si>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</si>
  <si>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</si>
  <si>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</si>
  <si>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</si>
  <si>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</si>
  <si>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</si>
  <si>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</si>
  <si>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</si>
  <si>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</si>
  <si>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</si>
  <si>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</si>
  <si>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</si>
  <si>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</si>
  <si>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</si>
  <si>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</si>
  <si>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</si>
  <si>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</si>
  <si>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</si>
  <si>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</si>
  <si>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</si>
  <si>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</si>
  <si>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</si>
  <si>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</si>
  <si>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</si>
  <si>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</si>
  <si>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</si>
  <si>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</si>
  <si>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</si>
  <si>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</si>
  <si>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</si>
  <si>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</si>
  <si>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</si>
  <si>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</si>
  <si>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</si>
  <si>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</si>
  <si>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</si>
  <si>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</si>
  <si>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</si>
  <si>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</si>
  <si>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</si>
  <si>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</si>
  <si>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</si>
  <si>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</si>
  <si>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</si>
  <si>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</si>
  <si>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</si>
  <si>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</si>
  <si>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</si>
  <si>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</si>
  <si>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</si>
  <si>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</si>
  <si>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</si>
  <si>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</si>
  <si>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</si>
  <si>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</si>
  <si>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</si>
  <si>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</si>
  <si>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</si>
  <si>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</si>
  <si>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</si>
  <si>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</si>
  <si>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</si>
  <si>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</si>
  <si>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</si>
  <si>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</si>
  <si>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</si>
  <si>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</si>
  <si>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</si>
  <si>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</si>
  <si>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</si>
  <si>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</si>
  <si>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</si>
  <si>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</si>
  <si>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</si>
  <si>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</si>
  <si>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</si>
  <si>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</si>
  <si>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</si>
  <si>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</si>
  <si>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</si>
  <si>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</si>
  <si>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</si>
  <si>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</si>
  <si>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</si>
  <si>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</si>
  <si>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</si>
  <si>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</si>
  <si>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</si>
  <si>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</si>
  <si>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</si>
  <si>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</si>
  <si>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</si>
  <si>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</si>
  <si>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</si>
  <si>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</si>
  <si>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</si>
  <si>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</si>
  <si>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</si>
  <si>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</si>
  <si>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</si>
  <si>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</si>
  <si>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</si>
  <si>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</si>
  <si>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</si>
  <si>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</si>
  <si>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</si>
  <si>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</si>
  <si>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</si>
  <si>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</si>
  <si>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</si>
  <si>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</si>
  <si>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</si>
  <si>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</si>
  <si>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</si>
  <si>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</si>
  <si>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</si>
  <si>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</si>
  <si>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</si>
  <si>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</si>
  <si>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</si>
  <si>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</si>
  <si>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</si>
  <si>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</si>
  <si>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</si>
  <si>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</si>
  <si>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</si>
  <si>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</si>
  <si>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</si>
  <si>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</si>
  <si>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</si>
  <si>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</si>
  <si>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</si>
  <si>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</si>
  <si>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</si>
  <si>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</si>
  <si>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</si>
  <si>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</si>
  <si>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</si>
  <si>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</si>
  <si>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</si>
  <si>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</si>
  <si>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</si>
  <si>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</si>
  <si>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</si>
  <si>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</si>
  <si>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</si>
  <si>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</si>
  <si>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</si>
  <si>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</si>
  <si>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</si>
  <si>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</si>
  <si>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</si>
  <si>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</si>
  <si>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</si>
  <si>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</si>
  <si>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</si>
  <si>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</si>
  <si>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</si>
  <si>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</si>
  <si>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</si>
  <si>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</si>
  <si>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</si>
  <si>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</si>
  <si>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</si>
  <si>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</si>
  <si>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</si>
  <si>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</si>
  <si>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</si>
  <si>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</si>
  <si>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</si>
  <si>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</si>
  <si>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</si>
  <si>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</si>
  <si>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</si>
  <si>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</si>
  <si>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</si>
  <si>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</si>
  <si>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</si>
  <si>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</si>
  <si>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</si>
  <si>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</si>
  <si>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</si>
  <si>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</si>
  <si>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</si>
  <si>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</si>
  <si>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</si>
  <si>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</si>
  <si>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</si>
  <si>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</si>
  <si>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</si>
  <si>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</si>
  <si>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</si>
  <si>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</si>
  <si>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</si>
  <si>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</si>
  <si>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</si>
  <si>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</si>
  <si>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</si>
  <si>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</si>
  <si>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</si>
  <si>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</si>
  <si>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</si>
  <si>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</si>
  <si>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</si>
  <si>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</si>
  <si>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</si>
  <si>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</si>
  <si>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</si>
  <si>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</si>
  <si>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</si>
  <si>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</si>
  <si>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</si>
  <si>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</si>
  <si>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</si>
  <si>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</si>
  <si>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</si>
  <si>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</si>
  <si>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</si>
  <si>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</si>
  <si>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</si>
  <si>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</si>
  <si>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</si>
  <si>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</si>
  <si>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</si>
  <si>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</si>
  <si>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</si>
  <si>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</si>
  <si>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</si>
  <si>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</si>
  <si>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</si>
  <si>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</si>
  <si>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</si>
  <si>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</si>
  <si>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</si>
  <si>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</si>
  <si>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</si>
  <si>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</si>
  <si>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</si>
  <si>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</si>
  <si>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</si>
  <si>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</si>
  <si>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</si>
  <si>
    <t xml:space="preserve"> </t>
  </si>
  <si>
    <t>National Bank of Canada</t>
  </si>
  <si>
    <t>National Bank of Canada (NBC)</t>
  </si>
  <si>
    <t>NBC Covered Bond (Legislative) Guarantor Limited Partnership</t>
  </si>
  <si>
    <t>https://www.nbc.ca/about-us/investors/capital-debt/legislative-covered-bonds.html</t>
  </si>
  <si>
    <t>Y</t>
  </si>
  <si>
    <t>N</t>
  </si>
  <si>
    <t>https://www.coveredbondlabel.com/issuer/140-national-bank-of-canada</t>
  </si>
  <si>
    <t>National OC per CMHC Covered Bond Guide Section 4.3.8 (%)</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</si>
  <si>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</si>
  <si>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</si>
  <si>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</si>
  <si>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</si>
  <si>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</si>
  <si>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</si>
  <si>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</si>
  <si>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</si>
  <si>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</si>
  <si>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</si>
  <si>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</si>
  <si>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</si>
  <si>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</si>
  <si>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</si>
  <si>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</si>
  <si>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</si>
  <si>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</si>
  <si>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</si>
  <si>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</si>
  <si>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</si>
  <si>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</si>
  <si>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</si>
  <si>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</si>
  <si>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</si>
  <si>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</si>
  <si>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</si>
  <si>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</si>
  <si>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</si>
  <si>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</si>
  <si>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</si>
  <si>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</si>
  <si>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</si>
  <si>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</si>
  <si>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</si>
  <si>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</si>
  <si>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</si>
  <si>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</si>
  <si>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</si>
  <si>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Covered assets are bucketed based on the remaining term of the contract interest term of the loans at inception or from last renewal.</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</si>
  <si>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</si>
  <si>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</si>
  <si>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</si>
  <si>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</si>
  <si>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</si>
  <si>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</si>
  <si>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</si>
  <si>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</si>
  <si>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</si>
  <si>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</si>
  <si>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</si>
  <si>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CBL15</t>
  </si>
  <si>
    <t>€500,000,000</t>
  </si>
  <si>
    <t>1.4887</t>
  </si>
  <si>
    <t>Fixed</t>
  </si>
  <si>
    <t>Soft</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</si>
  <si>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</si>
  <si>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</si>
  <si>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</si>
  <si>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</si>
  <si>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</si>
  <si>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</si>
  <si>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</si>
  <si>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</si>
  <si>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</si>
  <si>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</si>
  <si>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</si>
  <si>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</si>
  <si>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</si>
  <si>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</si>
  <si>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</si>
  <si>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</si>
  <si>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</si>
  <si>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</si>
  <si>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</si>
  <si>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</si>
  <si>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</si>
  <si>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</si>
  <si>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</si>
  <si>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</si>
  <si>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</si>
  <si>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</si>
  <si>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</si>
  <si>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</si>
  <si>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</si>
  <si>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</si>
  <si>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</si>
  <si>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</si>
  <si>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</si>
  <si>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</si>
  <si>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</si>
  <si>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</si>
  <si>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</si>
  <si>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</si>
  <si>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</si>
  <si>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</si>
  <si>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</si>
  <si>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</si>
  <si>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</si>
  <si>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</si>
  <si>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</si>
  <si>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</si>
  <si>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</si>
  <si>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</si>
  <si>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Aa2</t>
  </si>
  <si>
    <t>AA</t>
  </si>
  <si>
    <t>AA-</t>
  </si>
  <si>
    <t>Short Term Senior Debt</t>
  </si>
  <si>
    <t>A-1</t>
  </si>
  <si>
    <t>P-1</t>
  </si>
  <si>
    <t>R-1 H</t>
  </si>
  <si>
    <t>F1+</t>
  </si>
  <si>
    <t>Outlook</t>
  </si>
  <si>
    <t>Stable</t>
  </si>
  <si>
    <t>Other Ratings</t>
  </si>
  <si>
    <t>N/A</t>
  </si>
  <si>
    <t xml:space="preserve">Counterparty Risk Assessment long term / short term  Aa2(cr) / P-1 (cr) Deposit Rating long term / short term Aa2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</si>
  <si>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</si>
  <si>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</si>
  <si>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</si>
  <si>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</si>
  <si>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</si>
  <si>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</si>
  <si>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Aa1</t>
  </si>
  <si>
    <t>AA (high)</t>
  </si>
  <si>
    <t>Short Term</t>
  </si>
  <si>
    <t>Description of Ratings Triggers</t>
  </si>
  <si>
    <t>Events of Default</t>
  </si>
  <si>
    <t>Issuer Event of Default</t>
  </si>
  <si>
    <t>Guarantor Event of Default</t>
  </si>
  <si>
    <t>Asset Coverage Test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</si>
  <si>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</si>
  <si>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</si>
  <si>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</si>
  <si>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</si>
  <si>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</si>
  <si>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</si>
  <si>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</si>
  <si>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</si>
  <si>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</si>
  <si>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</si>
  <si>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</si>
  <si>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</si>
  <si>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</si>
  <si>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</si>
  <si>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</si>
  <si>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</si>
  <si>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</si>
  <si>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</si>
  <si>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</si>
  <si>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</si>
  <si>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</si>
  <si>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</si>
  <si>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</si>
  <si>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</si>
  <si>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</si>
  <si>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</si>
  <si>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</si>
  <si>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</si>
  <si>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</si>
  <si>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</si>
  <si>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</si>
  <si>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</si>
  <si>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</si>
  <si>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</si>
  <si>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</si>
  <si>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</si>
  <si>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OSFI Covered Bond Ratio (2)</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</si>
  <si>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</si>
  <si>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</si>
  <si>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</si>
  <si>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</si>
  <si>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</si>
  <si>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</si>
  <si>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</si>
  <si>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</si>
  <si>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Interest Rate</t>
  </si>
  <si>
    <t>Weighted Average Seasoning</t>
  </si>
  <si>
    <t>months</t>
  </si>
  <si>
    <t>Weighted Average Original Term</t>
  </si>
  <si>
    <t>Weighted Average Remaining Term</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</si>
  <si>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</si>
  <si>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</si>
  <si>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</si>
  <si>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</si>
  <si>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</si>
  <si>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</si>
  <si>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</si>
  <si>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</si>
  <si>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</si>
  <si>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</si>
  <si>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</si>
  <si>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</si>
  <si>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</si>
  <si>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</si>
  <si>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</si>
  <si>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</si>
  <si>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</si>
  <si>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</si>
  <si>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</si>
  <si>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</si>
  <si>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</si>
  <si>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</si>
  <si>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</si>
  <si>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</si>
  <si>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</si>
  <si>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</si>
  <si>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</si>
  <si>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</si>
  <si>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</si>
  <si>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</si>
  <si>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</si>
  <si>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</si>
  <si>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</si>
  <si>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</si>
  <si>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</si>
  <si>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</si>
  <si>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</si>
  <si>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</si>
  <si>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</si>
  <si>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</si>
  <si>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</si>
  <si>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</si>
  <si>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</si>
  <si>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</si>
  <si>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</si>
  <si>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</si>
  <si>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</si>
  <si>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</si>
  <si>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</si>
  <si>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</si>
  <si>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</si>
  <si>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</si>
  <si>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</si>
  <si>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</si>
  <si>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</si>
  <si>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</si>
  <si>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</si>
  <si>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</si>
  <si>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</si>
  <si>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</si>
  <si>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</si>
  <si>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</si>
  <si>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</si>
  <si>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</si>
  <si>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</si>
  <si>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</si>
  <si>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</si>
  <si>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</si>
  <si>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</si>
  <si>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</si>
  <si>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</si>
  <si>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</si>
  <si>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</si>
  <si>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</si>
  <si>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</si>
  <si>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</si>
  <si>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</si>
  <si>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</si>
  <si>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</si>
  <si>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</si>
  <si>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</si>
  <si>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</si>
  <si>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</si>
  <si>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</si>
  <si>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</si>
  <si>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</si>
  <si>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</si>
  <si>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</si>
  <si>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</si>
  <si>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</si>
  <si>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</si>
  <si>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</si>
  <si>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</si>
  <si>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</si>
  <si>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</si>
  <si>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BSGEFEIOM18Y80CKCV46</t>
  </si>
  <si>
    <t>ES7IP3U3RHIGC71XBU11</t>
  </si>
  <si>
    <t xml:space="preserve">Computershare Trust Company of Canada </t>
  </si>
  <si>
    <t>549300FOILUVZ0QCR072</t>
  </si>
  <si>
    <t>549300RD2HCCPW4XGO08</t>
  </si>
  <si>
    <t>Intra-group</t>
  </si>
  <si>
    <t>Valuation Test</t>
  </si>
  <si>
    <t>Loan to Value (LTV) information</t>
  </si>
  <si>
    <t>Cover Pool Amortisation Profile -  
Weighted Average Life [HTT General, G.3.4.1]</t>
  </si>
  <si>
    <t>Loan Seasoning</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</si>
  <si>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</si>
  <si>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</si>
  <si>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</si>
  <si>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</si>
  <si>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</si>
  <si>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Cut-off Date: [31/03/26]</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</si>
  <si>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Mar 2026</t>
    </r>
  </si>
  <si>
    <t>ISIN</t>
  </si>
  <si>
    <t>XS2324405203</t>
  </si>
  <si>
    <t>XS2390837495</t>
  </si>
  <si>
    <t>XS2436160936</t>
  </si>
  <si>
    <t>US633469AB74</t>
  </si>
  <si>
    <t>XS2474786980</t>
  </si>
  <si>
    <t>CH1221150480</t>
  </si>
  <si>
    <t>XS2615559130</t>
  </si>
  <si>
    <t>XS2920588618</t>
  </si>
  <si>
    <t>CBL 24</t>
  </si>
  <si>
    <t>XS3275405309</t>
  </si>
  <si>
    <t>1.6175</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</si>
  <si>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F3* or BBB-
</t>
    </r>
    <r>
      <rPr>
        <sz val="7"/>
        <color rgb="FF000000"/>
        <rFont val="Arial"/>
        <family val="2"/>
      </rPr>
      <t xml:space="preserve">Covered Bond Swap Provider (NBC)                                                        P-2(cr)* or A3(cr)      R-2(mid)* or BBB                 F3*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In the case of the Interest Swap Provider, if the applicable swap provider or its credit support provider does not have a short-term counterparty risk assessment rating assigned by Moody's, the long-term counterparty risk assessment trigger is A1(cr).). </t>
    </r>
  </si>
  <si>
    <t>Guarantor Cover Pool Flow of Funds</t>
  </si>
  <si>
    <t>Cash inflows received by the guarantor</t>
  </si>
  <si>
    <t>Principal Receipts</t>
  </si>
  <si>
    <t>Proceeds from Sale of Loans</t>
  </si>
  <si>
    <t>Draw on Intercompany Loan</t>
  </si>
  <si>
    <t>Revenue Receipts</t>
  </si>
  <si>
    <t>Swap Receipts</t>
  </si>
  <si>
    <t>Swap Breakage Fee</t>
  </si>
  <si>
    <t>Cash Capital Contribution</t>
  </si>
  <si>
    <t>Cash outflows paid by the guarantor</t>
  </si>
  <si>
    <t>Swap Payment</t>
  </si>
  <si>
    <t>Purchase of Loans</t>
  </si>
  <si>
    <r>
      <rPr>
        <sz val="7"/>
        <rFont val="Arial"/>
        <family val="2"/>
      </rPr>
      <t>($92,263,395.71)</t>
    </r>
    <r>
      <rPr>
        <vertAlign val="superscript"/>
        <sz val="4.5"/>
        <rFont val="Arial"/>
        <family val="2"/>
      </rPr>
      <t>(1)</t>
    </r>
  </si>
  <si>
    <r>
      <rPr>
        <sz val="7"/>
        <rFont val="Arial"/>
        <family val="2"/>
      </rPr>
      <t>($86,047,681.09)</t>
    </r>
    <r>
      <rPr>
        <vertAlign val="superscript"/>
        <sz val="4.5"/>
        <rFont val="Arial"/>
        <family val="2"/>
      </rPr>
      <t>(2)</t>
    </r>
  </si>
  <si>
    <r>
      <rPr>
        <sz val="7"/>
        <rFont val="Arial"/>
        <family val="2"/>
      </rPr>
      <t>($447,079,294.00)</t>
    </r>
    <r>
      <rPr>
        <vertAlign val="superscript"/>
        <sz val="4.5"/>
        <rFont val="Arial"/>
        <family val="2"/>
      </rPr>
      <t>(1)</t>
    </r>
  </si>
  <si>
    <r>
      <rPr>
        <sz val="7"/>
        <rFont val="Arial"/>
        <family val="2"/>
      </rPr>
      <t>($381,854,271.00)</t>
    </r>
    <r>
      <rPr>
        <vertAlign val="superscript"/>
        <sz val="4.5"/>
        <rFont val="Arial"/>
        <family val="2"/>
      </rPr>
      <t>(2)</t>
    </r>
  </si>
  <si>
    <t>Profit Distribution to Partners</t>
  </si>
  <si>
    <t>Net Inflow(Outflow)</t>
  </si>
  <si>
    <t>(1) Cash settlement to occur on April 17, 2026
(2)   Cash settlement occured on March 17, 2026</t>
  </si>
  <si>
    <t xml:space="preserve"> Issued under the Legislative Covered Bond Programme</t>
  </si>
  <si>
    <t>(2) Per OSFI's letter dated May 23, 2019, the OSFI Covered Bond Ratio refers to total assets pledged for covered bond relative to total on-balance sheet assets. Total on-balance sheet assets as of January 30, 2026.</t>
  </si>
  <si>
    <t>Weighted Average Indexed Authorized LTV(1)</t>
  </si>
  <si>
    <t>Weighted Average Indexed Drawn LTV (1)(2)</t>
  </si>
  <si>
    <t>Weighted Average Unindexed Drawn LTV(1))(2)</t>
  </si>
  <si>
    <t>Weighted Average Original LTV(1))(3)</t>
  </si>
  <si>
    <r>
      <rPr>
        <sz val="5"/>
        <rFont val="Arial"/>
        <family val="2"/>
      </rPr>
      <t xml:space="preserve">(1)      For All-in-One Loans, the Weighted Average LTVs are calculated based on loans which are drawn or available to be drawn secured by the same property including those loans held outside the Cover Pool.
</t>
    </r>
    <r>
      <rPr>
        <sz val="5"/>
        <rFont val="Arial"/>
        <family val="2"/>
      </rPr>
      <t xml:space="preserve">(2)      Indexed at the time ( and in the manner and with the frequency) required by Section 4.6 of the CMHC Guide.
</t>
    </r>
    <r>
      <rPr>
        <sz val="5"/>
        <rFont val="Arial"/>
        <family val="2"/>
      </rPr>
      <t xml:space="preserve">(3)      Determined on the basis of the most recent assessment or appraisal of value (whether upon origination, refinancing or renewal of the eligible loans or subsequent thereto.
</t>
    </r>
    <r>
      <rPr>
        <sz val="5"/>
        <rFont val="Arial"/>
        <family val="2"/>
      </rPr>
      <t>Note: Due to rounding, numbers presented in the following distribution tables may not add up precisely to the totals provided and percentages may not precisely reflect the absolute figures.</t>
    </r>
  </si>
  <si>
    <r>
      <rPr>
        <b/>
        <sz val="7"/>
        <color rgb="FF000000"/>
        <rFont val="Arial"/>
        <family val="2"/>
      </rPr>
      <t>Indexation and Valuation Methodology</t>
    </r>
    <r>
      <rPr>
        <sz val="7"/>
        <color rgb="FF000000"/>
        <rFont val="Arial"/>
        <family val="2"/>
      </rPr>
      <t xml:space="preserve">
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
For property valuation policies and method(s) used in respect of Eligible Loans,please refer to the following sections Loan Origination and Lending Criteria – Valuation and Appraisals, in the Base Prospectus: https://www.nbc.ca/content/dam/bnc/a-propos-de-nous/relations-investisseurs/fonds-propres-et-dette/2025/lcb-first-supplementary-prospectus-4-september-2025.pdf</t>
    </r>
  </si>
  <si>
    <r>
      <rPr>
        <b/>
        <sz val="9"/>
        <rFont val="Arial"/>
        <family val="2"/>
      </rPr>
      <t xml:space="preserve">Market Risk
</t>
    </r>
    <r>
      <rPr>
        <sz val="7"/>
        <rFont val="Arial"/>
        <family val="2"/>
      </rPr>
      <t xml:space="preserve">Covered Bonds may have no established trading market when issued, and one may never develop. If a market does develop, it may not be liquid and may be sensitive to changes in financial markets. Therefore, investors may not be able to sell their Covered Bonds easily or at prices that will provide them with a yield comparable to similar investments that have a developed liquid secondary market. This is particularly the case for Covered Bonds that are especially sensitive to interest rate, credit, currency or market risks or are not admitted for trading on the Main Market or another established securities exchange. See also the risk factors under sub-category “Factors which are material for the purpose of assessing risks related to a particular issue of covered bonds” in the Base Prospectus. These types of Covered Bonds generally would have a more limited secondary market and more price volatility than conventional debt securities. Illiquidity may have a severely adverse effect on the market value of Covered Bonds.Please also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Fixed Rate Covered Bonds
2.                Covered Bond issued at a substantial discount or premium
</t>
    </r>
    <r>
      <rPr>
        <b/>
        <sz val="9"/>
        <rFont val="Arial"/>
        <family val="2"/>
      </rPr>
      <t xml:space="preserve">Interest Rate Risk
</t>
    </r>
    <r>
      <rPr>
        <sz val="7"/>
        <rFont val="Arial"/>
        <family val="2"/>
      </rPr>
      <t xml:space="preserve">The Interest Rate Swap Agreement provides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Further details can be found in the Base Prospectus </t>
    </r>
    <r>
      <rPr>
        <b/>
        <sz val="7"/>
        <rFont val="Arial"/>
        <family val="2"/>
      </rPr>
      <t xml:space="preserve">https:// www.nbc.ca/content/dam/bnc/a-propos-de-nous/relations-investisseurs/fonds-propres-et-dette/2025/lcb-first-supplementary-prospectus-4-september-2025.pdf in the section entitled “Summary of the Principal Documents – Interest Rate Swap Agreement”.
</t>
    </r>
    <r>
      <rPr>
        <sz val="7"/>
        <rFont val="Arial"/>
        <family val="2"/>
      </rPr>
      <t xml:space="preserve">The Covered Bond Swap Agreement provides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Issuer, in its capacity as Interest Rate Swap Provider, and the Guarantor have entered into an Interest Rate Swap Agreement that provides the Guarantor with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The interest rate swap confirmation is not yet effective and cashflows are not being exchanged pursuant thereto.  The obligations under the interest rate swap confirmation are contingent and will only become effective on the Interest Rate Swap Effective Date.  Further details can be found in the interest rate swap confirmation https://www.nbc.ca/content/dam/bnc/a-propos-de-nous/relations-investisseurs/fonds-propres-et-dette/irsc.pdf .  The Issuer may be required to post collateral to secure its obligations under the Interest Rate Swap Agreement upon the activation of rating triggers.  These rating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Interest Rate Swap Agreement” with the downgrade rating triggers described within that section under “Interest Rate Swap Early Termination Events”.
The Issuer, in its capacity as Covered Bond Swap Provider, and the Guarantor have entered into Covered Bond Swap Agreements that provide the Guarantor with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parties have entered into a separate swap confirmation for each outstanding Series of Covered Bonds.   The obligations under the covered bond swap confirmations are contingent and will only become effective on the Covered Bond Swap Effective Date.  Further details can be found in the covered bond swap confirmation in respect of a trade, which will be available once posted on the Issuer’s covered bond website following completion of the trade https://www.nbc.ca/about-us/investors/capital-debt/legislative-covered-bonds.html#accordion-8e5e1c6f8a-item-e5ba97020b  None of these confirmations is effective and cashflows are not being exchanged pursuant thereto. The issuer may be required to post collateral to secure its obligations under the Covered Bond Swap Agreements upon activation of rating triggers. These ratings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Covered Bond Swap Agreement” with the downgrade rating triggers described within that section under “Covered Bond Swap Early Termination Events
</t>
    </r>
    <r>
      <rPr>
        <b/>
        <sz val="7"/>
        <rFont val="Arial"/>
        <family val="2"/>
      </rPr>
      <t xml:space="preserve">Please also refer to the following sections in the Base Prospectus: 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variance between market value of the Covered Bond Portfolio and market value of the obligations guaranteed under the Covered Bond Guarantee
2.  Risks related to Floating Rate Covered Bonds
3.  Risks related to Fixed Rate Covered Bonds
4.  Financial Regulatory Reforms Could have a significant impact on the Issuer and the Guarantor
</t>
    </r>
    <r>
      <rPr>
        <b/>
        <sz val="9"/>
        <rFont val="Arial"/>
        <family val="2"/>
      </rPr>
      <t xml:space="preserve">Currency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Summary of the Principal Documents – Interest Rate Swap Agreement Summary of the Principal Documents – Covered Bond Swap Agreement
Risk Factors
1.  Risks Resulting from the Guarantor’s Reliance on Swap Providers
2.  Risks related to variance between market value of the Covered Bond Portfolio and market value of the obligations guaranteed under the Covered Bond Guarantee
3.  Financial Regulatory Reforms Could have a significant impact on the Issuer and the Guarantor
4.  Exchange rate risks and exchange controls</t>
    </r>
  </si>
  <si>
    <r>
      <rPr>
        <b/>
        <sz val="9"/>
        <rFont val="Arial"/>
        <family val="2"/>
      </rPr>
      <t xml:space="preserve">Credit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 xml:space="preserve">Summary of the Principal Documents – Mortgage Sale Agreement Summary of the Principal Documents – Guarantor Agreement
</t>
    </r>
    <r>
      <rPr>
        <sz val="7"/>
        <rFont val="Arial"/>
        <family val="2"/>
      </rPr>
      <t xml:space="preserve">Summary of the Principal Documents – Covered Bond Swap Agreement Summary of the Principal Documents – Interest Rate Swap Agreement
</t>
    </r>
    <r>
      <rPr>
        <sz val="7"/>
        <rFont val="Arial"/>
        <family val="2"/>
      </rPr>
      <t xml:space="preserve">Risk Factors
</t>
    </r>
    <r>
      <rPr>
        <sz val="7"/>
        <rFont val="Arial"/>
        <family val="2"/>
      </rPr>
      <t xml:space="preserve">1.  Borrower and Counterparty risk exposure
</t>
    </r>
    <r>
      <rPr>
        <sz val="7"/>
        <rFont val="Arial"/>
        <family val="2"/>
      </rPr>
      <t xml:space="preserve">2.  Risks resulting from the Guarantor’s Reliance on Third Parties
</t>
    </r>
    <r>
      <rPr>
        <sz val="7"/>
        <rFont val="Arial"/>
        <family val="2"/>
      </rPr>
      <t xml:space="preserve">3.  Risks resulting from the Guarantor’s Reliance on Swap Providers
</t>
    </r>
    <r>
      <rPr>
        <sz val="7"/>
        <rFont val="Arial"/>
        <family val="2"/>
      </rPr>
      <t xml:space="preserve">4.  Risks resulting from the default by Borrowers in paying amounts due on their Loans
</t>
    </r>
    <r>
      <rPr>
        <sz val="7"/>
        <rFont val="Arial"/>
        <family val="2"/>
      </rPr>
      <t xml:space="preserve">5.  Risks resulting from changes to the Lending Criteria which may result in in creased Borrower Defaults
</t>
    </r>
    <r>
      <rPr>
        <sz val="7"/>
        <rFont val="Arial"/>
        <family val="2"/>
      </rPr>
      <t xml:space="preserve">6.  Sole Obligors of the Covered Bonds are the Issuer and, after a Covered Bond Guarantee Activation Event, the Guarantor
</t>
    </r>
    <r>
      <rPr>
        <sz val="7"/>
        <rFont val="Arial"/>
        <family val="2"/>
      </rPr>
      <t xml:space="preserve">7.  Bankruptcy or Insolvency risk
</t>
    </r>
    <r>
      <rPr>
        <b/>
        <sz val="9"/>
        <rFont val="Arial"/>
        <family val="2"/>
      </rPr>
      <t xml:space="preserve">Liquidity Risk
</t>
    </r>
    <r>
      <rPr>
        <sz val="7"/>
        <rFont val="Arial"/>
        <family val="2"/>
      </rPr>
      <t xml:space="preserve">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Credit Structure – Reserve Fund
</t>
    </r>
    <r>
      <rPr>
        <sz val="7"/>
        <rFont val="Arial"/>
        <family val="2"/>
      </rPr>
      <t xml:space="preserve">Risk Factors
</t>
    </r>
    <r>
      <rPr>
        <sz val="7"/>
        <rFont val="Arial"/>
        <family val="2"/>
      </rPr>
      <t xml:space="preserve">1.  The Guarantor has finite resources available to meet its obligations under the Covered Bond Guarantee
</t>
    </r>
    <r>
      <rPr>
        <sz val="7"/>
        <rFont val="Arial"/>
        <family val="2"/>
      </rPr>
      <t xml:space="preserve">2.  Risks resulting from the differences in timings of obligations of the Guarantor and the Covered Bond Swap Provider under the Covered Bond Swap Agreement
</t>
    </r>
    <r>
      <rPr>
        <sz val="7"/>
        <rFont val="Arial"/>
        <family val="2"/>
      </rPr>
      <t xml:space="preserve">3.  Withholding on payments under the Covered Bond Guarantee
</t>
    </r>
    <r>
      <rPr>
        <sz val="7"/>
        <rFont val="Arial"/>
        <family val="2"/>
      </rPr>
      <t xml:space="preserve">4.  Risk factors in the section entitled “3. Factors which are material for the purposes of assessing the risks relating to the Covered Bond Portfolio – Risks related to the constitution and maintenance of the Covered Bond Portfolio changes from time to time”
</t>
    </r>
    <r>
      <rPr>
        <sz val="7"/>
        <rFont val="Arial"/>
        <family val="2"/>
      </rPr>
      <t xml:space="preserve">5.  Risk factors in the section entitled “3. Factors which are material for the purposes of assessing the risks relating to the Covered Bond Portfolio – Risks related to the realizable value of the Covered Bond Portfolio”
</t>
    </r>
    <r>
      <rPr>
        <sz val="7"/>
        <rFont val="Arial"/>
        <family val="2"/>
      </rPr>
      <t xml:space="preserve">6.  Risks resulting from a lack of notice and registration of the sale, transfer and assignment of the Loans and their Related Security in the Covered Bond Portfolio on the relevant Transfer Dates
</t>
    </r>
    <r>
      <rPr>
        <sz val="7"/>
        <rFont val="Arial"/>
        <family val="2"/>
      </rPr>
      <t xml:space="preserve">7.  Extendable obligations under the Covered Bond Guarantee
</t>
    </r>
    <r>
      <rPr>
        <b/>
        <sz val="9"/>
        <rFont val="Arial"/>
        <family val="2"/>
      </rPr>
      <t xml:space="preserve">Maturity Structure
</t>
    </r>
    <r>
      <rPr>
        <sz val="7"/>
        <rFont val="Arial"/>
        <family val="2"/>
      </rPr>
      <t xml:space="preserve">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
</t>
    </r>
    <r>
      <rPr>
        <sz val="7"/>
        <rFont val="Arial"/>
        <family val="2"/>
      </rPr>
      <t>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t>
    </r>
    <r>
      <rPr>
        <b/>
        <sz val="9"/>
        <rFont val="Arial"/>
        <family val="2"/>
      </rPr>
      <t xml:space="preserve">Extension Triggers and Extended Due Dates
</t>
    </r>
    <r>
      <rPr>
        <sz val="7"/>
        <rFont val="Arial"/>
        <family val="2"/>
      </rPr>
      <t xml:space="preserve">All outstanding Series are soft bullets. An Extended Due for Payment Date twelve months after the Final Maturity Date has been specified in the Final Terms of each such Series. The Coupon Rate specified in this report in respect of each Series applies until the Final Maturity Date of that Series following which the floating rate of interest specified in the Final Terms of each Series is payable monthly in arrears for the interest period from and including the Final Maturity Date to but excluding the Extended Due for Payment Date. This means that, if the Issuer fails to pay the Final Redemption Amount of a  series of Covered Bonds on the Final Maturity Date (subject to applicable grace periods) and the Guarantor has insufficient moneys available in accordance with the Priorities of Payments to pay in full the Guaranteed Amounts corresponding to the Final Redemption Amount, then payment of the unpaid amount pursuant to the Covered Bond Guarantee will be automatically deferred and will be due and payable on the Extended Due for Payment Date specified in the applicable Final Terms.  To the extent it has available funds, the Guarantor will be required to make partial payments of amounts remaining unpaid on each Interest Payment Date up to and including the Extended Due for Payment Date.
</t>
    </r>
    <r>
      <rPr>
        <sz val="7"/>
        <rFont val="Arial"/>
        <family val="2"/>
      </rPr>
      <t>Please refer to the following section in the Base Prospectus:</t>
    </r>
    <r>
      <rPr>
        <b/>
        <sz val="7"/>
        <rFont val="Arial"/>
        <family val="2"/>
      </rPr>
      <t xml:space="preserve">https://www.nbc.ca/content/dam/bnc/a-propos-de-nous/relations-investisseurs/fonds-propres-et-dette/2025/lcb-first-supplementary-prospectus-4-september-2025.pdf
</t>
    </r>
    <r>
      <rPr>
        <sz val="7"/>
        <rFont val="Arial"/>
        <family val="2"/>
      </rPr>
      <t>Terms and Conditions of the Covered Bonds – Condition 6.01 – Redemption and Purchase</t>
    </r>
  </si>
  <si>
    <t xml:space="preserve">Intercompany Loan Interest </t>
  </si>
  <si>
    <t>Intercompany Loan Repayment</t>
  </si>
  <si>
    <t>Reporting Date: [16/04/26]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</si>
</sst>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
    <numFmt numFmtId="165" formatCode="0.0%"/>
    <numFmt numFmtId="166" formatCode="0.0"/>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 numFmtId="174" formatCode="d\ mmm\ yyyy;@"/>
    <numFmt numFmtId="175" formatCode="\$#,##0.00"/>
    <numFmt numFmtId="176" formatCode="\$0.00"/>
    <numFmt numFmtId="177" formatCode="\$#,##0.00_);\(\$#,##0.00\)"/>
  </numFmts>
  <fonts count="7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7"/>
      <name val="Calibri"/>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sz val="7"/>
      <name val="Arial"/>
      <family val="2"/>
    </font>
    <font>
      <sz val="7"/>
      <name val="Arial"/>
      <family val="2"/>
    </font>
    <font>
      <vertAlign val="superscript"/>
      <sz val="4.5"/>
      <name val="Arial"/>
      <family val="2"/>
    </font>
    <font>
      <sz val="5"/>
      <name val="Arial"/>
      <family val="2"/>
    </font>
    <font>
      <b/>
      <sz val="9"/>
      <name val="Arial"/>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808080"/>
        <bgColor rgb="FF80808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 fillId="0" borderId="0"/>
  </cellStyleXfs>
  <cellXfs count="33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applyNumberFormat="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10" fontId="28" fillId="0" borderId="0" xfId="1" applyNumberFormat="1" applyFont="1" applyFill="1" applyBorder="1" applyAlignment="1" applyProtection="1">
      <alignment horizontal="center" vertical="center" wrapText="1"/>
      <protection locked="0"/>
    </xf>
    <xf numFmtId="10" fontId="3" fillId="0" borderId="0" xfId="1" applyNumberFormat="1" applyFont="1" applyFill="1" applyBorder="1" applyAlignment="1" applyProtection="1">
      <alignment horizontal="center" vertical="center" wrapText="1"/>
      <protection locked="0"/>
    </xf>
    <xf numFmtId="10" fontId="39" fillId="7" borderId="0" xfId="1" applyNumberFormat="1" applyFont="1" applyFill="1" applyBorder="1" applyAlignment="1" applyProtection="1">
      <alignment horizontal="center" vertical="center" wrapText="1"/>
    </xf>
    <xf numFmtId="10" fontId="28" fillId="0" borderId="0" xfId="1" applyNumberFormat="1" applyFont="1" applyFill="1" applyBorder="1" applyAlignment="1" applyProtection="1">
      <alignment horizontal="center" vertical="center" wrapText="1"/>
    </xf>
    <xf numFmtId="10" fontId="32" fillId="5" borderId="0" xfId="0" applyNumberFormat="1" applyFont="1" applyFill="1" applyAlignment="1">
      <alignment horizontal="center" vertical="center" wrapText="1"/>
    </xf>
    <xf numFmtId="10" fontId="31" fillId="5" borderId="0" xfId="0" applyNumberFormat="1" applyFont="1" applyFill="1" applyAlignment="1">
      <alignment horizontal="center" vertical="center" wrapText="1"/>
    </xf>
    <xf numFmtId="10" fontId="23" fillId="5" borderId="0" xfId="0" applyNumberFormat="1" applyFont="1" applyFill="1" applyAlignment="1">
      <alignment horizontal="center" vertical="center" wrapText="1"/>
    </xf>
    <xf numFmtId="10" fontId="3" fillId="0" borderId="0" xfId="1" applyNumberFormat="1" applyFont="1" applyFill="1" applyBorder="1" applyAlignment="1" applyProtection="1">
      <alignment horizontal="center" vertical="center" wrapText="1"/>
    </xf>
    <xf numFmtId="10" fontId="28" fillId="0" borderId="0" xfId="0" applyNumberFormat="1" applyFont="1" applyAlignment="1" applyProtection="1">
      <alignment horizontal="center" vertical="center" wrapText="1"/>
      <protection locked="0"/>
    </xf>
    <xf numFmtId="10" fontId="3" fillId="0" borderId="0" xfId="0" applyNumberFormat="1" applyFont="1" applyAlignment="1" applyProtection="1">
      <alignment horizontal="center" vertical="center" wrapText="1"/>
      <protection locked="0"/>
    </xf>
    <xf numFmtId="10" fontId="28"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16" fillId="0" borderId="0" xfId="0" applyNumberFormat="1" applyFont="1" applyAlignment="1">
      <alignment horizontal="center" vertical="center"/>
    </xf>
    <xf numFmtId="10" fontId="28" fillId="0" borderId="10" xfId="0" applyNumberFormat="1" applyFont="1" applyBorder="1" applyAlignment="1" applyProtection="1">
      <alignment horizontal="center" vertical="center" wrapText="1"/>
      <protection locked="0"/>
    </xf>
    <xf numFmtId="10" fontId="24" fillId="0" borderId="0" xfId="0" applyNumberFormat="1" applyFont="1" applyAlignment="1">
      <alignment vertical="center" wrapText="1"/>
    </xf>
    <xf numFmtId="10" fontId="24" fillId="0" borderId="0" xfId="0" applyNumberFormat="1" applyFont="1" applyAlignment="1">
      <alignment horizontal="center" vertical="center" wrapText="1"/>
    </xf>
    <xf numFmtId="10" fontId="31" fillId="0" borderId="0" xfId="0" applyNumberFormat="1" applyFont="1" applyAlignment="1">
      <alignment horizontal="center" vertical="center" wrapText="1"/>
    </xf>
    <xf numFmtId="10" fontId="31" fillId="2" borderId="0" xfId="0" applyNumberFormat="1" applyFont="1" applyFill="1" applyAlignment="1">
      <alignment horizontal="center" vertical="center" wrapText="1"/>
    </xf>
    <xf numFmtId="10" fontId="28" fillId="6" borderId="0" xfId="0" quotePrefix="1" applyNumberFormat="1" applyFont="1" applyFill="1" applyAlignment="1">
      <alignment horizontal="center" vertical="center" wrapText="1"/>
    </xf>
    <xf numFmtId="10" fontId="28" fillId="6" borderId="0" xfId="1" applyNumberFormat="1" applyFont="1" applyFill="1" applyBorder="1" applyAlignment="1" applyProtection="1">
      <alignment horizontal="center" vertical="center" wrapText="1"/>
    </xf>
    <xf numFmtId="10" fontId="30" fillId="0" borderId="0" xfId="0" applyNumberFormat="1" applyFont="1" applyAlignment="1" applyProtection="1">
      <alignment horizontal="center" vertical="center" wrapText="1"/>
      <protection locked="0"/>
    </xf>
    <xf numFmtId="10" fontId="28" fillId="0" borderId="0" xfId="1" applyNumberFormat="1" applyFont="1" applyAlignment="1" applyProtection="1">
      <alignment horizontal="center" vertical="center" wrapText="1"/>
      <protection locked="0"/>
    </xf>
    <xf numFmtId="43" fontId="28" fillId="6" borderId="0" xfId="3" applyFont="1" applyFill="1" applyAlignment="1">
      <alignment horizontal="center" vertical="center" wrapText="1"/>
    </xf>
    <xf numFmtId="0" fontId="28" fillId="0" borderId="0" xfId="3" applyNumberFormat="1" applyFont="1" applyAlignment="1" applyProtection="1">
      <alignment horizontal="center" vertical="center" wrapText="1"/>
      <protection locked="0"/>
    </xf>
    <xf numFmtId="0" fontId="28" fillId="6" borderId="0" xfId="3" applyNumberFormat="1" applyFont="1" applyFill="1" applyAlignment="1" applyProtection="1">
      <alignment horizontal="center" vertical="center" wrapText="1"/>
      <protection locked="0"/>
    </xf>
    <xf numFmtId="0" fontId="28" fillId="0" borderId="0" xfId="0" applyFont="1"/>
    <xf numFmtId="0" fontId="47" fillId="0" borderId="0" xfId="0" applyFont="1" applyAlignment="1">
      <alignment horizontal="left" vertical="center" wrapText="1" readingOrder="1"/>
    </xf>
    <xf numFmtId="0" fontId="48" fillId="0" borderId="0" xfId="0" applyFont="1" applyAlignment="1">
      <alignment vertical="center" wrapText="1" readingOrder="1"/>
    </xf>
    <xf numFmtId="0" fontId="49" fillId="0" borderId="0" xfId="0" applyFont="1" applyAlignment="1">
      <alignment vertical="center" wrapText="1" readingOrder="1"/>
    </xf>
    <xf numFmtId="0" fontId="49" fillId="0" borderId="0" xfId="0" applyFont="1" applyAlignment="1">
      <alignment horizontal="left" vertical="center" wrapText="1" readingOrder="1"/>
    </xf>
    <xf numFmtId="171" fontId="49" fillId="0" borderId="0" xfId="0" applyNumberFormat="1" applyFont="1" applyAlignment="1">
      <alignment horizontal="right" vertical="center" wrapText="1" readingOrder="1"/>
    </xf>
    <xf numFmtId="3" fontId="28" fillId="0" borderId="0" xfId="3" applyNumberFormat="1" applyFont="1" applyAlignment="1" applyProtection="1">
      <alignment horizontal="center" vertical="center" wrapText="1"/>
      <protection locked="0"/>
    </xf>
    <xf numFmtId="165" fontId="28" fillId="0" borderId="0" xfId="1"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9" fillId="0" borderId="0" xfId="0" applyFont="1" applyAlignment="1">
      <alignment vertical="top" wrapText="1" readingOrder="1"/>
    </xf>
    <xf numFmtId="0" fontId="28" fillId="0" borderId="0" xfId="0" applyFont="1"/>
    <xf numFmtId="0" fontId="49" fillId="0" borderId="0" xfId="0" applyFont="1" applyAlignment="1">
      <alignment horizontal="center" vertical="top" wrapText="1" readingOrder="1"/>
    </xf>
    <xf numFmtId="0" fontId="48" fillId="0" borderId="0" xfId="0" applyFont="1" applyAlignment="1">
      <alignment horizontal="center" vertical="center" wrapText="1" readingOrder="1"/>
    </xf>
    <xf numFmtId="167" fontId="48" fillId="0" borderId="0" xfId="0" applyNumberFormat="1" applyFont="1" applyAlignment="1">
      <alignment horizontal="center" vertical="center" wrapText="1" readingOrder="1"/>
    </xf>
    <xf numFmtId="168" fontId="48" fillId="0" borderId="0" xfId="0" applyNumberFormat="1" applyFont="1" applyAlignment="1">
      <alignment horizontal="center" vertical="center" wrapText="1" readingOrder="1"/>
    </xf>
    <xf numFmtId="0" fontId="49" fillId="0" borderId="0" xfId="0" applyFont="1" applyAlignment="1">
      <alignment vertical="center" wrapText="1" readingOrder="1"/>
    </xf>
    <xf numFmtId="0" fontId="49" fillId="0" borderId="0" xfId="0" applyFont="1" applyAlignment="1">
      <alignment horizontal="center" vertical="center" wrapText="1" readingOrder="1"/>
    </xf>
    <xf numFmtId="0" fontId="51" fillId="0" borderId="0" xfId="0" applyFont="1" applyAlignment="1">
      <alignment horizontal="center" vertical="top" wrapText="1" readingOrder="1"/>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174" fontId="55" fillId="0" borderId="18" xfId="0" applyNumberFormat="1" applyFont="1" applyBorder="1" applyAlignment="1">
      <alignment horizontal="right" vertical="top" indent="2" shrinkToFit="1"/>
    </xf>
    <xf numFmtId="174" fontId="55" fillId="0" borderId="18" xfId="0" applyNumberFormat="1" applyFont="1" applyBorder="1" applyAlignment="1">
      <alignment horizontal="right" vertical="top" shrinkToFit="1"/>
    </xf>
    <xf numFmtId="174" fontId="55" fillId="0" borderId="19" xfId="0" applyNumberFormat="1" applyFont="1" applyBorder="1" applyAlignment="1">
      <alignment horizontal="right" vertical="top" shrinkToFit="1"/>
    </xf>
    <xf numFmtId="0" fontId="30" fillId="0" borderId="0" xfId="0" applyFont="1" applyAlignment="1">
      <alignment horizontal="left" vertical="center" wrapText="1"/>
    </xf>
    <xf numFmtId="0" fontId="66" fillId="0" borderId="20" xfId="0" applyFont="1" applyBorder="1" applyAlignment="1">
      <alignment horizontal="left" vertical="top" wrapText="1"/>
    </xf>
    <xf numFmtId="0" fontId="66" fillId="0" borderId="0" xfId="0" applyFont="1" applyAlignment="1">
      <alignment horizontal="left" vertical="top" wrapText="1"/>
    </xf>
    <xf numFmtId="0" fontId="30" fillId="0" borderId="0" xfId="0" applyFont="1" applyAlignment="1">
      <alignment horizontal="left" wrapText="1"/>
    </xf>
    <xf numFmtId="0" fontId="30" fillId="0" borderId="21" xfId="0" applyFont="1" applyBorder="1" applyAlignment="1">
      <alignment horizontal="left" wrapText="1"/>
    </xf>
    <xf numFmtId="0" fontId="49" fillId="0" borderId="0" xfId="0" applyFont="1" applyAlignment="1">
      <alignment horizontal="left" vertical="center" wrapText="1" readingOrder="1"/>
    </xf>
    <xf numFmtId="0" fontId="46" fillId="9" borderId="0" xfId="0" applyFont="1" applyFill="1" applyAlignment="1">
      <alignment vertical="center" wrapText="1" readingOrder="1"/>
    </xf>
    <xf numFmtId="0" fontId="50" fillId="0" borderId="0" xfId="0" applyFont="1" applyAlignment="1">
      <alignment horizontal="left" vertical="center" wrapText="1" readingOrder="1"/>
    </xf>
    <xf numFmtId="0" fontId="67" fillId="0" borderId="20" xfId="0" applyFont="1" applyBorder="1" applyAlignment="1">
      <alignment horizontal="left" vertical="top" wrapText="1"/>
    </xf>
    <xf numFmtId="0" fontId="67" fillId="0" borderId="0" xfId="0" applyFont="1" applyAlignment="1">
      <alignment horizontal="left" vertical="top" wrapText="1"/>
    </xf>
    <xf numFmtId="177" fontId="49" fillId="0" borderId="27" xfId="0" applyNumberFormat="1" applyFont="1" applyBorder="1" applyAlignment="1">
      <alignment horizontal="right" vertical="top" indent="2" shrinkToFit="1"/>
    </xf>
    <xf numFmtId="176" fontId="49" fillId="0" borderId="22" xfId="0" applyNumberFormat="1" applyFont="1" applyBorder="1" applyAlignment="1">
      <alignment horizontal="right" vertical="top" shrinkToFit="1"/>
    </xf>
    <xf numFmtId="176" fontId="49" fillId="0" borderId="23" xfId="0" applyNumberFormat="1" applyFont="1" applyBorder="1" applyAlignment="1">
      <alignment horizontal="right" vertical="top" shrinkToFit="1"/>
    </xf>
    <xf numFmtId="0" fontId="30" fillId="0" borderId="0" xfId="0" applyFont="1" applyAlignment="1">
      <alignment horizontal="left" vertical="top" wrapText="1"/>
    </xf>
    <xf numFmtId="0" fontId="66" fillId="0" borderId="24" xfId="0" applyFont="1" applyBorder="1" applyAlignment="1">
      <alignment horizontal="left" vertical="top" wrapText="1"/>
    </xf>
    <xf numFmtId="0" fontId="66" fillId="0" borderId="22" xfId="0" applyFont="1" applyBorder="1" applyAlignment="1">
      <alignment horizontal="left" vertical="top" wrapText="1"/>
    </xf>
    <xf numFmtId="177" fontId="49" fillId="0" borderId="22" xfId="0" applyNumberFormat="1" applyFont="1" applyBorder="1" applyAlignment="1">
      <alignment horizontal="right" vertical="top" indent="2" shrinkToFit="1"/>
    </xf>
    <xf numFmtId="175" fontId="49" fillId="0" borderId="25" xfId="0" applyNumberFormat="1" applyFont="1" applyBorder="1" applyAlignment="1">
      <alignment horizontal="right" vertical="top" shrinkToFit="1"/>
    </xf>
    <xf numFmtId="175" fontId="49" fillId="0" borderId="26" xfId="0" applyNumberFormat="1" applyFont="1" applyBorder="1" applyAlignment="1">
      <alignment horizontal="right" vertical="top" shrinkToFit="1"/>
    </xf>
    <xf numFmtId="0" fontId="48" fillId="0" borderId="0" xfId="0" applyFont="1" applyAlignment="1">
      <alignment horizontal="left" vertical="top" wrapText="1"/>
    </xf>
    <xf numFmtId="0" fontId="44" fillId="0" borderId="0" xfId="0" applyFont="1" applyAlignment="1">
      <alignment horizontal="left" vertical="top" wrapText="1"/>
    </xf>
    <xf numFmtId="175" fontId="49" fillId="0" borderId="0" xfId="0" applyNumberFormat="1" applyFont="1" applyAlignment="1">
      <alignment horizontal="right" vertical="top" indent="2" shrinkToFit="1"/>
    </xf>
    <xf numFmtId="175" fontId="49" fillId="0" borderId="0" xfId="0" applyNumberFormat="1" applyFont="1" applyAlignment="1">
      <alignment horizontal="right" vertical="top" shrinkToFit="1"/>
    </xf>
    <xf numFmtId="175" fontId="49" fillId="0" borderId="21" xfId="0" applyNumberFormat="1" applyFont="1" applyBorder="1" applyAlignment="1">
      <alignment horizontal="right" vertical="top" shrinkToFit="1"/>
    </xf>
    <xf numFmtId="176" fontId="49" fillId="0" borderId="0" xfId="0" applyNumberFormat="1" applyFont="1" applyAlignment="1">
      <alignment horizontal="right" vertical="top" indent="2" shrinkToFit="1"/>
    </xf>
    <xf numFmtId="176" fontId="49" fillId="0" borderId="0" xfId="0" applyNumberFormat="1" applyFont="1" applyAlignment="1">
      <alignment horizontal="right" vertical="top" shrinkToFit="1"/>
    </xf>
    <xf numFmtId="176" fontId="49" fillId="0" borderId="21" xfId="0" applyNumberFormat="1" applyFont="1" applyBorder="1" applyAlignment="1">
      <alignment horizontal="right" vertical="top" shrinkToFit="1"/>
    </xf>
    <xf numFmtId="167" fontId="49" fillId="0" borderId="0" xfId="0" applyNumberFormat="1" applyFont="1" applyAlignment="1">
      <alignment horizontal="right" vertical="center" wrapText="1" readingOrder="1"/>
    </xf>
    <xf numFmtId="0" fontId="49" fillId="0" borderId="0" xfId="0" applyFont="1" applyAlignment="1">
      <alignment horizontal="right" vertical="center" wrapText="1" readingOrder="1"/>
    </xf>
    <xf numFmtId="10" fontId="49" fillId="0" borderId="0" xfId="0" applyNumberFormat="1" applyFont="1" applyAlignment="1">
      <alignment horizontal="left" vertical="center" wrapText="1" readingOrder="1"/>
    </xf>
    <xf numFmtId="171" fontId="49" fillId="0" borderId="0" xfId="0" applyNumberFormat="1" applyFont="1" applyAlignment="1">
      <alignment horizontal="left" vertical="center" wrapText="1" readingOrder="1"/>
    </xf>
    <xf numFmtId="0" fontId="47" fillId="0" borderId="0" xfId="0" applyFont="1" applyAlignment="1">
      <alignment horizontal="right" vertical="center" wrapText="1" readingOrder="1"/>
    </xf>
    <xf numFmtId="0" fontId="49" fillId="0" borderId="0" xfId="0" applyFont="1" applyAlignment="1">
      <alignment wrapText="1" readingOrder="1"/>
    </xf>
    <xf numFmtId="0" fontId="47" fillId="0" borderId="0" xfId="0" applyFont="1" applyAlignment="1">
      <alignment horizontal="center" vertical="top" wrapText="1" readingOrder="1"/>
    </xf>
    <xf numFmtId="0" fontId="47" fillId="0" borderId="0" xfId="0" applyFont="1" applyAlignment="1">
      <alignment horizontal="right" vertical="top" wrapText="1" readingOrder="1"/>
    </xf>
    <xf numFmtId="0" fontId="55" fillId="0" borderId="0" xfId="0" applyFont="1" applyAlignment="1">
      <alignment horizontal="left" vertical="center" wrapText="1" readingOrder="1"/>
    </xf>
    <xf numFmtId="167" fontId="55" fillId="0" borderId="0" xfId="0" applyNumberFormat="1" applyFont="1" applyAlignment="1">
      <alignment horizontal="right" vertical="center" wrapText="1" readingOrder="1"/>
    </xf>
    <xf numFmtId="0" fontId="47" fillId="0" borderId="0" xfId="0" applyFont="1" applyAlignment="1">
      <alignment horizontal="center" vertical="center" wrapText="1" readingOrder="1"/>
    </xf>
    <xf numFmtId="0" fontId="55" fillId="0" borderId="0" xfId="0" applyFont="1" applyAlignment="1">
      <alignment vertical="center" wrapText="1" readingOrder="1"/>
    </xf>
    <xf numFmtId="167" fontId="49" fillId="0" borderId="14" xfId="0" applyNumberFormat="1" applyFont="1" applyBorder="1" applyAlignment="1">
      <alignment horizontal="right" vertical="center" wrapText="1" readingOrder="1"/>
    </xf>
    <xf numFmtId="0" fontId="28" fillId="0" borderId="14" xfId="0" applyFont="1" applyBorder="1" applyAlignment="1">
      <alignment vertical="top" wrapText="1"/>
    </xf>
    <xf numFmtId="172" fontId="49" fillId="0" borderId="0" xfId="0" applyNumberFormat="1" applyFont="1" applyAlignment="1">
      <alignment horizontal="right" vertical="center" wrapText="1" readingOrder="1"/>
    </xf>
    <xf numFmtId="171" fontId="49" fillId="0" borderId="0" xfId="0" applyNumberFormat="1" applyFont="1" applyAlignment="1">
      <alignment horizontal="right" vertical="center" wrapText="1" readingOrder="1"/>
    </xf>
    <xf numFmtId="0" fontId="61" fillId="0" borderId="0" xfId="0" applyFont="1" applyAlignment="1">
      <alignment horizontal="left" vertical="center" wrapText="1" readingOrder="1"/>
    </xf>
    <xf numFmtId="172" fontId="60" fillId="0" borderId="15" xfId="0" applyNumberFormat="1" applyFont="1" applyBorder="1" applyAlignment="1">
      <alignment horizontal="right" vertical="center" wrapText="1" readingOrder="1"/>
    </xf>
    <xf numFmtId="0" fontId="28" fillId="0" borderId="15" xfId="0" applyFont="1" applyBorder="1" applyAlignment="1">
      <alignment vertical="top" wrapText="1"/>
    </xf>
    <xf numFmtId="171" fontId="60" fillId="0" borderId="15" xfId="0" applyNumberFormat="1" applyFont="1" applyBorder="1" applyAlignment="1">
      <alignment horizontal="right" vertical="center" wrapText="1" readingOrder="1"/>
    </xf>
    <xf numFmtId="167" fontId="60" fillId="0" borderId="15" xfId="0" applyNumberFormat="1" applyFont="1" applyBorder="1" applyAlignment="1">
      <alignment horizontal="right" vertical="center" wrapText="1" readingOrder="1"/>
    </xf>
    <xf numFmtId="0" fontId="60" fillId="0" borderId="0" xfId="0" applyFont="1" applyAlignment="1">
      <alignment horizontal="left" vertical="center" wrapText="1" readingOrder="1"/>
    </xf>
    <xf numFmtId="0" fontId="59" fillId="0" borderId="0" xfId="0" applyFont="1" applyAlignment="1">
      <alignment horizontal="left" vertical="center" wrapText="1" readingOrder="1"/>
    </xf>
    <xf numFmtId="0" fontId="59" fillId="0" borderId="0" xfId="0" applyFont="1" applyAlignment="1">
      <alignment horizontal="right" vertical="center" wrapText="1" readingOrder="1"/>
    </xf>
    <xf numFmtId="172" fontId="60" fillId="0" borderId="0" xfId="0" applyNumberFormat="1" applyFont="1" applyAlignment="1">
      <alignment horizontal="right" vertical="center" wrapText="1" readingOrder="1"/>
    </xf>
    <xf numFmtId="171" fontId="60" fillId="0" borderId="0" xfId="0" applyNumberFormat="1" applyFont="1" applyAlignment="1">
      <alignment horizontal="right" vertical="center" wrapText="1" readingOrder="1"/>
    </xf>
    <xf numFmtId="167" fontId="60" fillId="0" borderId="0" xfId="0" applyNumberFormat="1" applyFont="1" applyAlignment="1">
      <alignment horizontal="right" vertical="center" wrapText="1" readingOrder="1"/>
    </xf>
    <xf numFmtId="0" fontId="60" fillId="0" borderId="0" xfId="0" applyFont="1" applyAlignment="1">
      <alignment horizontal="right" vertical="center" wrapText="1" readingOrder="1"/>
    </xf>
    <xf numFmtId="0" fontId="58" fillId="9" borderId="0" xfId="0" applyFont="1" applyFill="1" applyAlignment="1">
      <alignment vertical="center" wrapText="1" readingOrder="1"/>
    </xf>
    <xf numFmtId="0" fontId="63" fillId="0" borderId="0" xfId="0" applyFont="1" applyAlignment="1">
      <alignment vertical="center" wrapText="1" readingOrder="1"/>
    </xf>
    <xf numFmtId="0" fontId="63" fillId="0" borderId="0" xfId="0" applyFont="1" applyAlignment="1">
      <alignment horizontal="right" vertical="center" wrapText="1" readingOrder="1"/>
    </xf>
    <xf numFmtId="0" fontId="48" fillId="0" borderId="0" xfId="0" applyFont="1" applyAlignment="1">
      <alignment vertical="center" wrapText="1" readingOrder="1"/>
    </xf>
    <xf numFmtId="167" fontId="48" fillId="0" borderId="0" xfId="0" applyNumberFormat="1" applyFont="1" applyAlignment="1">
      <alignment horizontal="right" vertical="center" wrapText="1" readingOrder="1"/>
    </xf>
    <xf numFmtId="0" fontId="62" fillId="9" borderId="0" xfId="0" applyFont="1" applyFill="1" applyAlignment="1">
      <alignment vertical="center" wrapText="1" readingOrder="1"/>
    </xf>
    <xf numFmtId="0" fontId="64" fillId="0" borderId="0" xfId="0" applyFont="1" applyAlignment="1">
      <alignment vertical="center" wrapText="1" readingOrder="1"/>
    </xf>
    <xf numFmtId="0" fontId="48" fillId="0" borderId="16" xfId="0" applyFont="1" applyBorder="1" applyAlignment="1">
      <alignment horizontal="right" vertical="center" wrapText="1" readingOrder="1"/>
    </xf>
    <xf numFmtId="0" fontId="28" fillId="0" borderId="16" xfId="0" applyFont="1" applyBorder="1" applyAlignment="1">
      <alignment vertical="top" wrapText="1"/>
    </xf>
    <xf numFmtId="167" fontId="48" fillId="0" borderId="14" xfId="0" applyNumberFormat="1" applyFont="1" applyBorder="1" applyAlignment="1">
      <alignment horizontal="right" vertical="center" wrapText="1" readingOrder="1"/>
    </xf>
    <xf numFmtId="0" fontId="43" fillId="0" borderId="0" xfId="0" applyFont="1" applyAlignment="1">
      <alignment horizontal="center" vertical="top" wrapText="1" readingOrder="1"/>
    </xf>
    <xf numFmtId="0" fontId="44" fillId="0" borderId="0" xfId="0" applyFont="1" applyAlignment="1">
      <alignment vertical="top" wrapText="1" readingOrder="1"/>
    </xf>
    <xf numFmtId="169" fontId="48" fillId="0" borderId="0" xfId="0" applyNumberFormat="1" applyFont="1" applyAlignment="1">
      <alignment horizontal="center" vertical="center" wrapText="1" readingOrder="1"/>
    </xf>
    <xf numFmtId="167" fontId="48" fillId="0" borderId="14" xfId="0" applyNumberFormat="1" applyFont="1" applyBorder="1" applyAlignment="1">
      <alignment horizontal="center" vertical="center" wrapText="1" readingOrder="1"/>
    </xf>
    <xf numFmtId="170" fontId="49" fillId="0" borderId="0" xfId="0" applyNumberFormat="1" applyFont="1" applyAlignment="1">
      <alignment horizontal="center" vertical="top" wrapText="1" readingOrder="1"/>
    </xf>
    <xf numFmtId="0" fontId="50" fillId="0" borderId="0" xfId="0" applyFont="1" applyAlignment="1">
      <alignment horizontal="center" vertical="center" wrapText="1" readingOrder="1"/>
    </xf>
    <xf numFmtId="0" fontId="30" fillId="0" borderId="0" xfId="0" applyFont="1" applyAlignment="1">
      <alignment vertical="top" wrapText="1" readingOrder="1"/>
    </xf>
    <xf numFmtId="0" fontId="53" fillId="0" borderId="0" xfId="0" applyFont="1" applyAlignment="1">
      <alignment horizontal="left" vertical="center" wrapText="1" readingOrder="1"/>
    </xf>
    <xf numFmtId="0" fontId="66" fillId="0" borderId="20" xfId="0" applyFont="1" applyBorder="1" applyAlignment="1">
      <alignment horizontal="left" vertical="center" wrapText="1"/>
    </xf>
    <xf numFmtId="0" fontId="66" fillId="0" borderId="0" xfId="0" applyFont="1" applyAlignment="1">
      <alignment horizontal="left" vertical="center" wrapText="1"/>
    </xf>
    <xf numFmtId="0" fontId="30" fillId="0" borderId="21" xfId="0" applyFont="1" applyBorder="1" applyAlignment="1">
      <alignment horizontal="left" vertical="center" wrapText="1"/>
    </xf>
    <xf numFmtId="0" fontId="29" fillId="0" borderId="0" xfId="0" applyFont="1" applyAlignment="1">
      <alignment horizontal="right" vertical="top" wrapText="1" indent="2"/>
    </xf>
    <xf numFmtId="0" fontId="30" fillId="0" borderId="0" xfId="0" applyFont="1" applyAlignment="1">
      <alignment horizontal="right" vertical="top" wrapText="1" indent="2"/>
    </xf>
    <xf numFmtId="0" fontId="29" fillId="0" borderId="0" xfId="0" applyFont="1" applyAlignment="1">
      <alignment horizontal="right" vertical="top" wrapText="1"/>
    </xf>
    <xf numFmtId="0" fontId="30" fillId="0" borderId="0" xfId="0" applyFont="1" applyAlignment="1">
      <alignment horizontal="right" vertical="top" wrapText="1"/>
    </xf>
    <xf numFmtId="0" fontId="30" fillId="0" borderId="21" xfId="0" applyFont="1" applyBorder="1" applyAlignment="1">
      <alignment horizontal="right" vertical="top" wrapText="1"/>
    </xf>
    <xf numFmtId="167" fontId="49" fillId="0" borderId="0" xfId="0" applyNumberFormat="1" applyFont="1" applyAlignment="1">
      <alignment horizontal="left" vertical="center" wrapText="1" readingOrder="1"/>
    </xf>
    <xf numFmtId="167" fontId="55" fillId="0" borderId="14" xfId="0" applyNumberFormat="1" applyFont="1" applyBorder="1" applyAlignment="1">
      <alignment horizontal="right" vertical="center" wrapText="1" readingOrder="1"/>
    </xf>
    <xf numFmtId="0" fontId="50" fillId="0" borderId="0" xfId="0" applyFont="1" applyAlignment="1">
      <alignment horizontal="right" vertical="center" wrapText="1" readingOrder="1"/>
    </xf>
    <xf numFmtId="0" fontId="51" fillId="0" borderId="0" xfId="0" applyFont="1" applyAlignment="1">
      <alignment vertical="top" wrapText="1" readingOrder="1"/>
    </xf>
    <xf numFmtId="0" fontId="51" fillId="0" borderId="0" xfId="0" applyFont="1" applyAlignment="1">
      <alignment horizontal="left" vertical="top" wrapText="1" readingOrder="1"/>
    </xf>
    <xf numFmtId="0" fontId="55" fillId="0" borderId="0" xfId="0" applyFont="1" applyAlignment="1">
      <alignment horizontal="right" vertical="center" wrapText="1" readingOrder="1"/>
    </xf>
    <xf numFmtId="0" fontId="49" fillId="0" borderId="0" xfId="4" applyFont="1" applyAlignment="1">
      <alignment vertical="center" wrapText="1" readingOrder="1"/>
    </xf>
    <xf numFmtId="0" fontId="28" fillId="0" borderId="0" xfId="4" applyFont="1"/>
    <xf numFmtId="10" fontId="49" fillId="0" borderId="0" xfId="4" applyNumberFormat="1" applyFont="1" applyAlignment="1">
      <alignment horizontal="right" vertical="center" wrapText="1" readingOrder="1"/>
    </xf>
    <xf numFmtId="0" fontId="51" fillId="0" borderId="0" xfId="4" applyFont="1" applyAlignment="1">
      <alignment horizontal="left" vertical="top" wrapText="1" readingOrder="1"/>
    </xf>
    <xf numFmtId="171" fontId="49" fillId="0" borderId="0" xfId="4" applyNumberFormat="1" applyFont="1" applyAlignment="1">
      <alignment horizontal="right" vertical="center" wrapText="1" readingOrder="1"/>
    </xf>
    <xf numFmtId="0" fontId="55" fillId="0" borderId="0" xfId="4" applyFont="1" applyAlignment="1">
      <alignment vertical="center" wrapText="1" readingOrder="1"/>
    </xf>
    <xf numFmtId="0" fontId="56" fillId="0" borderId="0" xfId="4" applyFont="1"/>
    <xf numFmtId="0" fontId="51" fillId="0" borderId="0" xfId="0" applyFont="1" applyAlignment="1">
      <alignment vertical="center" wrapText="1" readingOrder="1"/>
    </xf>
    <xf numFmtId="173" fontId="49" fillId="0" borderId="0" xfId="0" applyNumberFormat="1" applyFont="1" applyAlignment="1">
      <alignment horizontal="right" vertical="center" wrapText="1" readingOrder="1"/>
    </xf>
    <xf numFmtId="0" fontId="0" fillId="0" borderId="0" xfId="0" applyAlignment="1">
      <alignment horizontal="left" vertical="top" wrapText="1"/>
    </xf>
    <xf numFmtId="0" fontId="57" fillId="0" borderId="0" xfId="0" applyFont="1" applyAlignment="1">
      <alignment vertical="center" wrapText="1" readingOrder="1"/>
    </xf>
    <xf numFmtId="0" fontId="65" fillId="9" borderId="0" xfId="0" applyFont="1" applyFill="1" applyAlignment="1">
      <alignment vertical="center" wrapText="1" readingOrder="1"/>
    </xf>
    <xf numFmtId="0" fontId="29" fillId="0" borderId="0" xfId="0" applyFont="1" applyAlignment="1">
      <alignment horizontal="left" vertical="top" wrapText="1"/>
    </xf>
    <xf numFmtId="0" fontId="41" fillId="0" borderId="0" xfId="0" applyFont="1" applyAlignment="1">
      <alignment horizontal="left" vertical="center" wrapText="1"/>
    </xf>
  </cellXfs>
  <cellStyles count="5">
    <cellStyle name="Comma" xfId="3" builtinId="3"/>
    <cellStyle name="Hyperlink" xfId="2" builtinId="8"/>
    <cellStyle name="Normal" xfId="0" builtinId="0"/>
    <cellStyle name="Normal 5" xfId="4" xr:uid="{939BE92E-CE23-4F05-98E5-EFF385244BB9}"/>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449419</xdr:colOff>
      <xdr:row>2</xdr:row>
      <xdr:rowOff>449419</xdr:rowOff>
    </xdr:to>
    <xdr:pic>
      <xdr:nvPicPr>
        <xdr:cNvPr id="3" name="Picture 2">
          <a:extLst>
            <a:ext uri="{FF2B5EF4-FFF2-40B4-BE49-F238E27FC236}">
              <a16:creationId xmlns:a16="http://schemas.microsoft.com/office/drawing/2014/main" id="{47FA54AE-254D-4FC2-A01E-4C05E2B2821A}"/>
            </a:ext>
          </a:extLst>
        </xdr:cNvPr>
        <xdr:cNvPicPr/>
      </xdr:nvPicPr>
      <xdr:blipFill>
        <a:blip xmlns:r="http://schemas.openxmlformats.org/officeDocument/2006/relationships" r:embed="rId1" cstate="print"/>
        <a:stretch>
          <a:fillRect/>
        </a:stretch>
      </xdr:blipFill>
      <xdr:spPr>
        <a:xfrm>
          <a:off x="0" y="533400"/>
          <a:ext cx="1821019" cy="449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cbncnbccs-my.sharepoint.com/personal/moissinga_mattoir_bnc_ca/Documents/Desktop/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nbc.ca/content/dam/bnc/a-propos-de-nous/relations-investisseurs/fonds-propres-et-dette/2025/lcb-first-supplementary-" TargetMode="External"/><Relationship Id="rId1" Type="http://schemas.openxmlformats.org/officeDocument/2006/relationships/hyperlink" Target="https://www.nbc.ca/content/dam/bnc/a-propos-de-nous/relationsinvestisseurs/fonds-propres-et-dette/202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L14" sqref="L14"/>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22" t="s">
        <v>162</v>
      </c>
      <c r="E6" s="222"/>
      <c r="F6" s="222"/>
      <c r="G6" s="222"/>
      <c r="H6" s="222"/>
      <c r="I6" s="18"/>
      <c r="J6" s="19"/>
    </row>
    <row r="7" spans="2:10" ht="26.25" x14ac:dyDescent="0.25">
      <c r="B7" s="17"/>
      <c r="C7" s="18"/>
      <c r="D7" s="18"/>
      <c r="E7" s="18"/>
      <c r="F7" s="158" t="s">
        <v>470</v>
      </c>
      <c r="G7" s="18"/>
      <c r="H7" s="18"/>
      <c r="I7" s="18"/>
      <c r="J7" s="19"/>
    </row>
    <row r="8" spans="2:10" ht="26.25" x14ac:dyDescent="0.25">
      <c r="B8" s="17"/>
      <c r="C8" s="18"/>
      <c r="D8" s="18"/>
      <c r="E8" s="18"/>
      <c r="F8" s="158" t="s">
        <v>1638</v>
      </c>
      <c r="G8" s="18"/>
      <c r="H8" s="18"/>
      <c r="I8" s="18"/>
      <c r="J8" s="19"/>
    </row>
    <row r="9" spans="2:10" ht="21" x14ac:dyDescent="0.25">
      <c r="B9" s="17"/>
      <c r="C9" s="18"/>
      <c r="D9" s="18"/>
      <c r="E9" s="18"/>
      <c r="F9" s="159" t="s">
        <v>1982</v>
      </c>
      <c r="G9" s="18"/>
      <c r="H9" s="18"/>
      <c r="I9" s="18"/>
      <c r="J9" s="19"/>
    </row>
    <row r="10" spans="2:10" ht="21" x14ac:dyDescent="0.25">
      <c r="B10" s="17"/>
      <c r="C10" s="18"/>
      <c r="D10" s="18"/>
      <c r="E10" s="18"/>
      <c r="F10" s="159" t="s">
        <v>1936</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1" customFormat="1" x14ac:dyDescent="0.25">
      <c r="B24" s="177"/>
      <c r="C24" s="178"/>
      <c r="D24" s="218" t="s">
        <v>164</v>
      </c>
      <c r="E24" s="219" t="s">
        <v>165</v>
      </c>
      <c r="F24" s="219"/>
      <c r="G24" s="219"/>
      <c r="H24" s="219"/>
      <c r="I24" s="178"/>
      <c r="J24" s="179"/>
    </row>
    <row r="25" spans="2:10" s="141" customFormat="1" x14ac:dyDescent="0.25">
      <c r="B25" s="177"/>
      <c r="C25" s="178"/>
      <c r="D25" s="178"/>
      <c r="H25" s="178"/>
      <c r="I25" s="178"/>
      <c r="J25" s="179"/>
    </row>
    <row r="26" spans="2:10" s="141" customFormat="1" x14ac:dyDescent="0.25">
      <c r="B26" s="177"/>
      <c r="C26" s="178"/>
      <c r="D26" s="218" t="s">
        <v>166</v>
      </c>
      <c r="E26" s="219"/>
      <c r="F26" s="219"/>
      <c r="G26" s="219"/>
      <c r="H26" s="219"/>
      <c r="I26" s="178"/>
      <c r="J26" s="179"/>
    </row>
    <row r="27" spans="2:10" s="141" customFormat="1" x14ac:dyDescent="0.25">
      <c r="B27" s="177"/>
      <c r="C27" s="178"/>
      <c r="D27" s="176"/>
      <c r="E27" s="176"/>
      <c r="F27" s="176"/>
      <c r="G27" s="176"/>
      <c r="H27" s="176"/>
      <c r="I27" s="178"/>
      <c r="J27" s="179"/>
    </row>
    <row r="28" spans="2:10" s="141" customFormat="1" x14ac:dyDescent="0.25">
      <c r="B28" s="177"/>
      <c r="C28" s="178"/>
      <c r="D28" s="218" t="s">
        <v>167</v>
      </c>
      <c r="E28" s="219" t="s">
        <v>165</v>
      </c>
      <c r="F28" s="219"/>
      <c r="G28" s="219"/>
      <c r="H28" s="219"/>
      <c r="I28" s="178"/>
      <c r="J28" s="179"/>
    </row>
    <row r="29" spans="2:10" s="141" customFormat="1" x14ac:dyDescent="0.25">
      <c r="B29" s="177"/>
      <c r="C29" s="178"/>
      <c r="D29" s="176"/>
      <c r="E29" s="176"/>
      <c r="F29" s="176"/>
      <c r="G29" s="176"/>
      <c r="H29" s="176"/>
      <c r="I29" s="178"/>
      <c r="J29" s="179"/>
    </row>
    <row r="30" spans="2:10" s="141" customFormat="1" x14ac:dyDescent="0.25">
      <c r="B30" s="177"/>
      <c r="C30" s="178"/>
      <c r="D30" s="218" t="s">
        <v>168</v>
      </c>
      <c r="E30" s="219" t="s">
        <v>165</v>
      </c>
      <c r="F30" s="219"/>
      <c r="G30" s="219"/>
      <c r="H30" s="219"/>
      <c r="I30" s="178"/>
      <c r="J30" s="179"/>
    </row>
    <row r="31" spans="2:10" s="141" customFormat="1" x14ac:dyDescent="0.25">
      <c r="B31" s="177"/>
      <c r="C31" s="178"/>
      <c r="D31" s="176"/>
      <c r="E31" s="176"/>
      <c r="F31" s="176"/>
      <c r="G31" s="176"/>
      <c r="H31" s="176"/>
      <c r="I31" s="178"/>
      <c r="J31" s="179"/>
    </row>
    <row r="32" spans="2:10" s="141" customFormat="1" x14ac:dyDescent="0.25">
      <c r="B32" s="177"/>
      <c r="C32" s="178"/>
      <c r="D32" s="218" t="s">
        <v>169</v>
      </c>
      <c r="E32" s="219" t="s">
        <v>165</v>
      </c>
      <c r="F32" s="219"/>
      <c r="G32" s="219"/>
      <c r="H32" s="219"/>
      <c r="I32" s="178"/>
      <c r="J32" s="179"/>
    </row>
    <row r="33" spans="2:10" s="141" customFormat="1" x14ac:dyDescent="0.25">
      <c r="B33" s="177"/>
      <c r="C33" s="178"/>
      <c r="I33" s="178"/>
      <c r="J33" s="179"/>
    </row>
    <row r="34" spans="2:10" s="141" customFormat="1" x14ac:dyDescent="0.25">
      <c r="B34" s="177"/>
      <c r="C34" s="178"/>
      <c r="D34" s="218" t="s">
        <v>170</v>
      </c>
      <c r="E34" s="219" t="s">
        <v>165</v>
      </c>
      <c r="F34" s="219"/>
      <c r="G34" s="219"/>
      <c r="H34" s="219"/>
      <c r="I34" s="178"/>
      <c r="J34" s="179"/>
    </row>
    <row r="35" spans="2:10" s="141" customFormat="1" x14ac:dyDescent="0.25">
      <c r="B35" s="177"/>
      <c r="C35" s="178"/>
      <c r="D35" s="178"/>
      <c r="E35" s="178"/>
      <c r="F35" s="178"/>
      <c r="G35" s="178"/>
      <c r="H35" s="178"/>
      <c r="I35" s="178"/>
      <c r="J35" s="179"/>
    </row>
    <row r="36" spans="2:10" s="141" customFormat="1" x14ac:dyDescent="0.25">
      <c r="B36" s="177"/>
      <c r="C36" s="178"/>
      <c r="D36" s="220" t="s">
        <v>171</v>
      </c>
      <c r="E36" s="221"/>
      <c r="F36" s="221"/>
      <c r="G36" s="221"/>
      <c r="H36" s="221"/>
      <c r="I36" s="178"/>
      <c r="J36" s="179"/>
    </row>
    <row r="37" spans="2:10" s="141" customFormat="1" x14ac:dyDescent="0.25">
      <c r="B37" s="177"/>
      <c r="C37" s="178"/>
      <c r="D37" s="178"/>
      <c r="E37" s="178"/>
      <c r="F37" s="180"/>
      <c r="G37" s="178"/>
      <c r="H37" s="178"/>
      <c r="I37" s="178"/>
      <c r="J37" s="179"/>
    </row>
    <row r="38" spans="2:10" s="141" customFormat="1" x14ac:dyDescent="0.25">
      <c r="B38" s="177"/>
      <c r="C38" s="178"/>
      <c r="D38" s="220" t="s">
        <v>172</v>
      </c>
      <c r="E38" s="221"/>
      <c r="F38" s="221"/>
      <c r="G38" s="221"/>
      <c r="H38" s="221"/>
      <c r="I38" s="178"/>
      <c r="J38" s="179"/>
    </row>
    <row r="39" spans="2:10" s="141" customFormat="1" x14ac:dyDescent="0.25">
      <c r="B39" s="177"/>
      <c r="C39" s="178"/>
      <c r="I39" s="178"/>
      <c r="J39" s="179"/>
    </row>
    <row r="40" spans="2:10" s="141" customFormat="1" x14ac:dyDescent="0.25">
      <c r="B40" s="177"/>
      <c r="C40" s="178"/>
      <c r="D40" s="220" t="s">
        <v>173</v>
      </c>
      <c r="E40" s="221" t="s">
        <v>165</v>
      </c>
      <c r="F40" s="221"/>
      <c r="G40" s="221"/>
      <c r="H40" s="221"/>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17" zoomScale="98" zoomScaleNormal="98" workbookViewId="0">
      <selection activeCell="C229" sqref="C229"/>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346</v>
      </c>
      <c r="D3" s="35"/>
      <c r="E3" s="35"/>
      <c r="F3" s="31"/>
      <c r="G3" s="35"/>
      <c r="H3" s="31"/>
      <c r="L3" s="31"/>
      <c r="M3" s="31"/>
    </row>
    <row r="4" spans="1:13" ht="15.75" thickBot="1" x14ac:dyDescent="0.3">
      <c r="H4" s="31"/>
      <c r="L4" s="31"/>
      <c r="M4" s="31"/>
    </row>
    <row r="5" spans="1:13" ht="18.75" x14ac:dyDescent="0.25">
      <c r="A5" s="37"/>
      <c r="B5" s="38" t="s">
        <v>177</v>
      </c>
      <c r="C5" s="37"/>
      <c r="E5" s="39"/>
      <c r="F5" s="39"/>
      <c r="H5" s="31"/>
      <c r="L5" s="31"/>
      <c r="M5" s="31"/>
    </row>
    <row r="6" spans="1:13" x14ac:dyDescent="0.25">
      <c r="B6" s="40" t="s">
        <v>178</v>
      </c>
      <c r="C6" s="39"/>
      <c r="D6" s="39"/>
      <c r="H6" s="31"/>
      <c r="L6" s="31"/>
      <c r="M6" s="31"/>
    </row>
    <row r="7" spans="1:13" x14ac:dyDescent="0.25">
      <c r="B7" s="41" t="s">
        <v>179</v>
      </c>
      <c r="C7" s="39"/>
      <c r="D7" s="39"/>
      <c r="H7" s="31"/>
      <c r="L7" s="31"/>
      <c r="M7" s="31"/>
    </row>
    <row r="8" spans="1:13" x14ac:dyDescent="0.25">
      <c r="B8" s="41" t="s">
        <v>180</v>
      </c>
      <c r="C8" s="39"/>
      <c r="D8" s="39"/>
      <c r="F8" s="34" t="s">
        <v>181</v>
      </c>
      <c r="H8" s="31"/>
      <c r="L8" s="31"/>
      <c r="M8" s="31"/>
    </row>
    <row r="9" spans="1:13" x14ac:dyDescent="0.25">
      <c r="B9" s="40" t="s">
        <v>182</v>
      </c>
      <c r="H9" s="31"/>
      <c r="L9" s="31"/>
      <c r="M9" s="31"/>
    </row>
    <row r="10" spans="1:13" x14ac:dyDescent="0.25">
      <c r="B10" s="40" t="s">
        <v>183</v>
      </c>
      <c r="H10" s="31"/>
      <c r="L10" s="31"/>
      <c r="M10" s="31"/>
    </row>
    <row r="11" spans="1:13" ht="15.75" thickBot="1" x14ac:dyDescent="0.3">
      <c r="B11" s="42" t="s">
        <v>184</v>
      </c>
      <c r="H11" s="31"/>
      <c r="L11" s="31"/>
      <c r="M11" s="31"/>
    </row>
    <row r="12" spans="1:13" x14ac:dyDescent="0.25">
      <c r="B12" s="43"/>
      <c r="H12" s="31"/>
      <c r="L12" s="31"/>
      <c r="M12" s="31"/>
    </row>
    <row r="13" spans="1:13" ht="37.5" x14ac:dyDescent="0.25">
      <c r="A13" s="44" t="s">
        <v>185</v>
      </c>
      <c r="B13" s="44" t="s">
        <v>178</v>
      </c>
      <c r="C13" s="45"/>
      <c r="D13" s="45"/>
      <c r="E13" s="45"/>
      <c r="F13" s="45"/>
      <c r="G13" s="46"/>
      <c r="H13" s="31"/>
      <c r="L13" s="31"/>
      <c r="M13" s="31"/>
    </row>
    <row r="14" spans="1:13" x14ac:dyDescent="0.25">
      <c r="A14" s="47" t="s">
        <v>186</v>
      </c>
      <c r="B14" s="48" t="s">
        <v>187</v>
      </c>
      <c r="C14" s="53" t="s">
        <v>470</v>
      </c>
      <c r="E14" s="39"/>
      <c r="F14" s="39"/>
      <c r="H14" s="31"/>
      <c r="L14" s="31"/>
      <c r="M14" s="31"/>
    </row>
    <row r="15" spans="1:13" x14ac:dyDescent="0.25">
      <c r="A15" s="47" t="s">
        <v>189</v>
      </c>
      <c r="B15" s="48" t="s">
        <v>190</v>
      </c>
      <c r="C15" s="53" t="s">
        <v>1639</v>
      </c>
      <c r="E15" s="39"/>
      <c r="F15" s="39"/>
      <c r="H15" s="31"/>
      <c r="L15" s="31"/>
      <c r="M15" s="31"/>
    </row>
    <row r="16" spans="1:13" ht="30" x14ac:dyDescent="0.25">
      <c r="A16" s="47" t="s">
        <v>191</v>
      </c>
      <c r="B16" s="48" t="s">
        <v>192</v>
      </c>
      <c r="C16" s="53" t="s">
        <v>1640</v>
      </c>
      <c r="E16" s="39"/>
      <c r="F16" s="39"/>
      <c r="H16" s="31"/>
      <c r="L16" s="31"/>
      <c r="M16" s="31"/>
    </row>
    <row r="17" spans="1:23" ht="45" x14ac:dyDescent="0.25">
      <c r="A17" s="47" t="s">
        <v>193</v>
      </c>
      <c r="B17" s="48" t="s">
        <v>194</v>
      </c>
      <c r="C17" s="183" t="s">
        <v>1641</v>
      </c>
      <c r="E17" s="39"/>
      <c r="F17" s="39"/>
      <c r="H17" s="31"/>
      <c r="L17" s="31"/>
      <c r="M17" s="31"/>
    </row>
    <row r="18" spans="1:23" outlineLevel="1" x14ac:dyDescent="0.25">
      <c r="A18" s="47" t="s">
        <v>195</v>
      </c>
      <c r="B18" s="48" t="s">
        <v>196</v>
      </c>
      <c r="C18" s="184">
        <v>46112</v>
      </c>
      <c r="E18" s="39"/>
      <c r="F18" s="39"/>
      <c r="H18" s="31"/>
      <c r="L18" s="31"/>
      <c r="M18" s="31"/>
    </row>
    <row r="19" spans="1:23" outlineLevel="1" x14ac:dyDescent="0.25">
      <c r="A19" s="47" t="s">
        <v>197</v>
      </c>
      <c r="B19" s="48" t="s">
        <v>198</v>
      </c>
      <c r="C19" s="53"/>
      <c r="E19" s="39"/>
      <c r="F19" s="39"/>
      <c r="H19" s="31"/>
      <c r="L19" s="31"/>
      <c r="M19" s="31"/>
    </row>
    <row r="20" spans="1:23" outlineLevel="1" x14ac:dyDescent="0.25">
      <c r="A20" s="47" t="s">
        <v>199</v>
      </c>
      <c r="B20" s="49"/>
      <c r="C20" s="53"/>
      <c r="E20" s="39"/>
      <c r="F20" s="39"/>
      <c r="H20" s="31"/>
      <c r="L20" s="31"/>
      <c r="M20" s="31"/>
    </row>
    <row r="21" spans="1:23" outlineLevel="1" x14ac:dyDescent="0.25">
      <c r="A21" s="47" t="s">
        <v>200</v>
      </c>
      <c r="B21" s="49"/>
      <c r="C21" s="53"/>
      <c r="E21" s="39"/>
      <c r="F21" s="39"/>
      <c r="H21" s="31"/>
      <c r="L21" s="31"/>
      <c r="M21" s="31"/>
    </row>
    <row r="22" spans="1:23" outlineLevel="1" x14ac:dyDescent="0.25">
      <c r="A22" s="47" t="s">
        <v>201</v>
      </c>
      <c r="B22" s="49"/>
      <c r="E22" s="39"/>
      <c r="F22" s="39"/>
      <c r="H22" s="31"/>
      <c r="L22" s="31"/>
      <c r="M22" s="31"/>
    </row>
    <row r="23" spans="1:23" outlineLevel="1" x14ac:dyDescent="0.25">
      <c r="A23" s="47" t="s">
        <v>202</v>
      </c>
      <c r="B23" s="49"/>
      <c r="E23" s="39"/>
      <c r="F23" s="39"/>
      <c r="H23" s="31"/>
      <c r="L23" s="31"/>
      <c r="M23" s="31"/>
    </row>
    <row r="24" spans="1:23" outlineLevel="1" x14ac:dyDescent="0.25">
      <c r="A24" s="47" t="s">
        <v>203</v>
      </c>
      <c r="B24" s="49"/>
      <c r="E24" s="39"/>
      <c r="F24" s="39"/>
      <c r="H24" s="31"/>
      <c r="L24" s="31"/>
      <c r="M24" s="31"/>
    </row>
    <row r="25" spans="1:23" outlineLevel="1" x14ac:dyDescent="0.25">
      <c r="A25" s="47" t="s">
        <v>204</v>
      </c>
      <c r="B25" s="49"/>
      <c r="E25" s="39"/>
      <c r="F25" s="39"/>
      <c r="H25" s="31"/>
      <c r="L25" s="31"/>
      <c r="M25" s="31"/>
    </row>
    <row r="26" spans="1:23" ht="18.75" x14ac:dyDescent="0.25">
      <c r="A26" s="45"/>
      <c r="B26" s="44" t="s">
        <v>179</v>
      </c>
      <c r="C26" s="45"/>
      <c r="D26" s="45"/>
      <c r="E26" s="45"/>
      <c r="F26" s="45"/>
      <c r="G26" s="46"/>
      <c r="H26" s="31"/>
      <c r="L26" s="31"/>
      <c r="M26" s="31"/>
    </row>
    <row r="27" spans="1:23" x14ac:dyDescent="0.25">
      <c r="A27" s="47" t="s">
        <v>205</v>
      </c>
      <c r="B27" s="50" t="s">
        <v>206</v>
      </c>
      <c r="C27" s="53" t="s">
        <v>1642</v>
      </c>
      <c r="D27" s="51"/>
      <c r="E27" s="51"/>
      <c r="F27" s="51"/>
      <c r="H27" s="31"/>
      <c r="L27" s="31"/>
      <c r="M27" s="31"/>
    </row>
    <row r="28" spans="1:23" x14ac:dyDescent="0.25">
      <c r="A28" s="47" t="s">
        <v>207</v>
      </c>
      <c r="B28" s="52" t="s">
        <v>208</v>
      </c>
      <c r="C28" s="53" t="s">
        <v>215</v>
      </c>
      <c r="E28" s="51"/>
      <c r="F28" s="51"/>
      <c r="H28" s="31"/>
      <c r="L28" s="31"/>
      <c r="W28" s="51" t="s">
        <v>209</v>
      </c>
    </row>
    <row r="29" spans="1:23" x14ac:dyDescent="0.25">
      <c r="A29" s="47" t="s">
        <v>210</v>
      </c>
      <c r="B29" s="50" t="s">
        <v>211</v>
      </c>
      <c r="C29" s="53" t="s">
        <v>1643</v>
      </c>
      <c r="E29" s="51"/>
      <c r="F29" s="51"/>
      <c r="H29" s="31"/>
      <c r="L29" s="31"/>
      <c r="W29" s="34" t="s">
        <v>212</v>
      </c>
    </row>
    <row r="30" spans="1:23" ht="39.6" customHeight="1" outlineLevel="1" x14ac:dyDescent="0.25">
      <c r="A30" s="47" t="s">
        <v>213</v>
      </c>
      <c r="B30" s="50" t="s">
        <v>214</v>
      </c>
      <c r="C30" s="183" t="s">
        <v>1644</v>
      </c>
      <c r="E30" s="51"/>
      <c r="F30" s="51"/>
      <c r="H30" s="31"/>
      <c r="L30" s="31"/>
      <c r="W30" s="53" t="s">
        <v>215</v>
      </c>
    </row>
    <row r="31" spans="1:23" outlineLevel="1" x14ac:dyDescent="0.25">
      <c r="A31" s="47" t="s">
        <v>216</v>
      </c>
      <c r="B31" s="54"/>
      <c r="E31" s="51"/>
      <c r="F31" s="51"/>
      <c r="H31" s="31"/>
      <c r="L31" s="31"/>
      <c r="M31" s="31"/>
    </row>
    <row r="32" spans="1:23" outlineLevel="1" x14ac:dyDescent="0.25">
      <c r="A32" s="47" t="s">
        <v>217</v>
      </c>
      <c r="B32" s="54"/>
      <c r="E32" s="51"/>
      <c r="F32" s="51"/>
      <c r="H32" s="31"/>
      <c r="L32" s="31"/>
      <c r="M32" s="31"/>
    </row>
    <row r="33" spans="1:14" outlineLevel="1" x14ac:dyDescent="0.25">
      <c r="A33" s="47" t="s">
        <v>218</v>
      </c>
      <c r="B33" s="54"/>
      <c r="E33" s="51"/>
      <c r="F33" s="51"/>
      <c r="H33" s="31"/>
      <c r="L33" s="31"/>
      <c r="M33" s="31"/>
    </row>
    <row r="34" spans="1:14" outlineLevel="1" x14ac:dyDescent="0.25">
      <c r="A34" s="47" t="s">
        <v>219</v>
      </c>
      <c r="B34" s="54"/>
      <c r="E34" s="51"/>
      <c r="F34" s="51"/>
      <c r="H34" s="31"/>
      <c r="L34" s="31"/>
      <c r="M34" s="31"/>
    </row>
    <row r="35" spans="1:14" outlineLevel="1" x14ac:dyDescent="0.25">
      <c r="A35" s="47" t="s">
        <v>220</v>
      </c>
      <c r="B35" s="55"/>
      <c r="E35" s="51"/>
      <c r="F35" s="51"/>
      <c r="H35" s="31"/>
      <c r="L35" s="31"/>
      <c r="M35" s="31"/>
    </row>
    <row r="36" spans="1:14" ht="18.75" x14ac:dyDescent="0.25">
      <c r="A36" s="44"/>
      <c r="B36" s="44" t="s">
        <v>180</v>
      </c>
      <c r="C36" s="44"/>
      <c r="D36" s="45"/>
      <c r="E36" s="45"/>
      <c r="F36" s="45"/>
      <c r="G36" s="46"/>
      <c r="H36" s="31"/>
      <c r="L36" s="31"/>
      <c r="M36" s="31"/>
    </row>
    <row r="37" spans="1:14" ht="15" customHeight="1" x14ac:dyDescent="0.25">
      <c r="A37" s="56"/>
      <c r="B37" s="57" t="s">
        <v>221</v>
      </c>
      <c r="C37" s="56" t="s">
        <v>222</v>
      </c>
      <c r="D37" s="58"/>
      <c r="E37" s="58"/>
      <c r="F37" s="58"/>
      <c r="G37" s="59"/>
      <c r="H37" s="31"/>
      <c r="L37" s="31"/>
      <c r="M37" s="31"/>
    </row>
    <row r="38" spans="1:14" x14ac:dyDescent="0.25">
      <c r="A38" s="47" t="s">
        <v>223</v>
      </c>
      <c r="B38" s="60" t="s">
        <v>224</v>
      </c>
      <c r="C38" s="133">
        <v>26622.46</v>
      </c>
      <c r="F38" s="51"/>
      <c r="H38" s="31"/>
      <c r="L38" s="31"/>
      <c r="M38" s="31"/>
    </row>
    <row r="39" spans="1:14" x14ac:dyDescent="0.25">
      <c r="A39" s="47" t="s">
        <v>225</v>
      </c>
      <c r="B39" s="60" t="s">
        <v>226</v>
      </c>
      <c r="C39" s="133">
        <v>10639.72</v>
      </c>
      <c r="F39" s="51"/>
      <c r="H39" s="31"/>
      <c r="L39" s="31"/>
      <c r="M39" s="31"/>
      <c r="N39" s="32"/>
    </row>
    <row r="40" spans="1:14" outlineLevel="1" x14ac:dyDescent="0.25">
      <c r="A40" s="47" t="s">
        <v>227</v>
      </c>
      <c r="B40" s="61" t="s">
        <v>228</v>
      </c>
      <c r="C40" s="133" t="s">
        <v>1506</v>
      </c>
      <c r="F40" s="51"/>
      <c r="H40" s="31"/>
      <c r="L40" s="31"/>
      <c r="M40" s="31"/>
      <c r="N40" s="32"/>
    </row>
    <row r="41" spans="1:14" outlineLevel="1" x14ac:dyDescent="0.25">
      <c r="A41" s="47" t="s">
        <v>229</v>
      </c>
      <c r="B41" s="61" t="s">
        <v>230</v>
      </c>
      <c r="C41" s="133" t="s">
        <v>1506</v>
      </c>
      <c r="F41" s="51"/>
      <c r="H41" s="31"/>
      <c r="L41" s="31"/>
      <c r="M41" s="31"/>
      <c r="N41" s="32"/>
    </row>
    <row r="42" spans="1:14" outlineLevel="1" x14ac:dyDescent="0.25">
      <c r="A42" s="47" t="s">
        <v>231</v>
      </c>
      <c r="B42" s="62"/>
      <c r="C42" s="29"/>
      <c r="F42" s="51"/>
      <c r="H42" s="31"/>
      <c r="L42" s="31"/>
      <c r="M42" s="31"/>
      <c r="N42" s="32"/>
    </row>
    <row r="43" spans="1:14" outlineLevel="1" x14ac:dyDescent="0.25">
      <c r="A43" s="63" t="s">
        <v>232</v>
      </c>
      <c r="B43" s="51"/>
      <c r="F43" s="51"/>
      <c r="H43" s="31"/>
      <c r="L43" s="31"/>
      <c r="M43" s="31"/>
      <c r="N43" s="32"/>
    </row>
    <row r="44" spans="1:14" ht="15" customHeight="1" x14ac:dyDescent="0.25">
      <c r="A44" s="56"/>
      <c r="B44" s="56" t="s">
        <v>233</v>
      </c>
      <c r="C44" s="56" t="s">
        <v>234</v>
      </c>
      <c r="D44" s="56" t="s">
        <v>235</v>
      </c>
      <c r="E44" s="56"/>
      <c r="F44" s="56" t="s">
        <v>236</v>
      </c>
      <c r="G44" s="56" t="s">
        <v>237</v>
      </c>
      <c r="I44" s="31"/>
      <c r="J44" s="31"/>
      <c r="K44" s="32"/>
      <c r="L44" s="32"/>
      <c r="M44" s="32"/>
      <c r="N44" s="32"/>
    </row>
    <row r="45" spans="1:14" x14ac:dyDescent="0.25">
      <c r="A45" s="47" t="s">
        <v>238</v>
      </c>
      <c r="B45" s="60" t="s">
        <v>239</v>
      </c>
      <c r="C45" s="121">
        <v>0.05</v>
      </c>
      <c r="D45" s="65">
        <f>IF(OR(C38="[For completion]",C39="[For completion]"),"Please complete G.3.1.1 and G.3.1.2",(C38/C39-1-MAX(C45,F45)))</f>
        <v>1.4268767490121923</v>
      </c>
      <c r="E45" s="64"/>
      <c r="F45" s="121">
        <v>7.5300000000000006E-2</v>
      </c>
      <c r="G45" s="53" t="s">
        <v>1506</v>
      </c>
      <c r="H45" s="31"/>
      <c r="L45" s="31"/>
      <c r="M45" s="31"/>
      <c r="N45" s="32"/>
    </row>
    <row r="46" spans="1:14" outlineLevel="1" x14ac:dyDescent="0.25">
      <c r="A46" s="47"/>
      <c r="B46" s="47"/>
      <c r="C46" s="121"/>
      <c r="D46" s="64"/>
      <c r="E46" s="64"/>
      <c r="F46" s="121"/>
      <c r="G46" s="160"/>
      <c r="H46" s="31"/>
      <c r="L46" s="31"/>
      <c r="M46" s="31"/>
      <c r="N46" s="32"/>
    </row>
    <row r="47" spans="1:14" outlineLevel="1" x14ac:dyDescent="0.25">
      <c r="A47" s="47" t="s">
        <v>240</v>
      </c>
      <c r="B47" s="47" t="s">
        <v>241</v>
      </c>
      <c r="C47" s="133">
        <f>IF(OR(C38="[For completion]",C39="[For completion]"),"", C38-C39)</f>
        <v>15982.74</v>
      </c>
      <c r="D47" s="64"/>
      <c r="E47" s="64"/>
      <c r="F47" s="121"/>
      <c r="G47" s="160"/>
      <c r="H47" s="31"/>
      <c r="L47" s="31"/>
      <c r="M47" s="31"/>
      <c r="N47" s="32"/>
    </row>
    <row r="48" spans="1:14" outlineLevel="1" x14ac:dyDescent="0.25">
      <c r="A48" s="47" t="s">
        <v>242</v>
      </c>
      <c r="B48" s="47"/>
      <c r="C48" s="160"/>
      <c r="D48" s="66"/>
      <c r="E48" s="66"/>
      <c r="F48" s="160"/>
      <c r="G48" s="160"/>
      <c r="H48" s="31"/>
      <c r="L48" s="31"/>
      <c r="M48" s="31"/>
      <c r="N48" s="32"/>
    </row>
    <row r="49" spans="1:14" outlineLevel="1" x14ac:dyDescent="0.25">
      <c r="A49" s="47" t="s">
        <v>243</v>
      </c>
      <c r="B49" s="67" t="s">
        <v>1645</v>
      </c>
      <c r="C49" s="121">
        <v>9.0899999999999995E-2</v>
      </c>
      <c r="D49" s="64"/>
      <c r="E49" s="64"/>
      <c r="F49" s="121"/>
      <c r="G49" s="121"/>
      <c r="H49" s="31"/>
      <c r="L49" s="31"/>
      <c r="M49" s="31"/>
      <c r="N49" s="32"/>
    </row>
    <row r="50" spans="1:14" outlineLevel="1" x14ac:dyDescent="0.25">
      <c r="A50" s="47" t="s">
        <v>244</v>
      </c>
      <c r="B50" s="67"/>
      <c r="C50" s="121"/>
      <c r="D50" s="64"/>
      <c r="E50" s="64"/>
      <c r="F50" s="121"/>
      <c r="G50" s="121"/>
      <c r="H50" s="31"/>
      <c r="L50" s="31"/>
      <c r="M50" s="31"/>
      <c r="N50" s="32"/>
    </row>
    <row r="51" spans="1:14" outlineLevel="1" x14ac:dyDescent="0.25">
      <c r="A51" s="47" t="s">
        <v>245</v>
      </c>
      <c r="B51" s="67"/>
      <c r="C51" s="121"/>
      <c r="D51" s="64"/>
      <c r="E51" s="64"/>
      <c r="F51" s="121"/>
      <c r="G51" s="121"/>
      <c r="H51" s="31"/>
      <c r="L51" s="31"/>
      <c r="M51" s="31"/>
      <c r="N51" s="32"/>
    </row>
    <row r="52" spans="1:14" ht="15" customHeight="1" x14ac:dyDescent="0.25">
      <c r="A52" s="56"/>
      <c r="B52" s="57" t="s">
        <v>246</v>
      </c>
      <c r="C52" s="56" t="s">
        <v>222</v>
      </c>
      <c r="D52" s="56"/>
      <c r="E52" s="58"/>
      <c r="F52" s="59" t="s">
        <v>247</v>
      </c>
      <c r="G52" s="59"/>
      <c r="H52" s="31"/>
      <c r="L52" s="31"/>
      <c r="M52" s="31"/>
      <c r="N52" s="32"/>
    </row>
    <row r="53" spans="1:14" x14ac:dyDescent="0.25">
      <c r="A53" s="47" t="s">
        <v>248</v>
      </c>
      <c r="B53" s="60" t="s">
        <v>249</v>
      </c>
      <c r="C53" s="161">
        <v>26622.46</v>
      </c>
      <c r="E53" s="68"/>
      <c r="F53" s="69">
        <f>IF($C$58=0,"",IF(C53="[for completion]","",C53/$C$58))</f>
        <v>1</v>
      </c>
      <c r="G53" s="162"/>
      <c r="H53" s="31"/>
      <c r="L53" s="31"/>
      <c r="M53" s="31"/>
      <c r="N53" s="32"/>
    </row>
    <row r="54" spans="1:14" x14ac:dyDescent="0.25">
      <c r="A54" s="47" t="s">
        <v>250</v>
      </c>
      <c r="B54" s="60" t="s">
        <v>251</v>
      </c>
      <c r="C54" s="161">
        <v>0</v>
      </c>
      <c r="E54" s="68"/>
      <c r="F54" s="69">
        <f>IF($C$58=0,"",IF(C54="[for completion]","",C54/$C$58))</f>
        <v>0</v>
      </c>
      <c r="G54" s="162"/>
      <c r="H54" s="31"/>
      <c r="L54" s="31"/>
      <c r="M54" s="31"/>
      <c r="N54" s="32"/>
    </row>
    <row r="55" spans="1:14" x14ac:dyDescent="0.25">
      <c r="A55" s="47" t="s">
        <v>252</v>
      </c>
      <c r="B55" s="60" t="s">
        <v>253</v>
      </c>
      <c r="C55" s="161">
        <v>0</v>
      </c>
      <c r="E55" s="68"/>
      <c r="F55" s="69">
        <f>IF($C$58=0,"",IF(C55="[for completion]","",C55/$C$58))</f>
        <v>0</v>
      </c>
      <c r="G55" s="162"/>
      <c r="H55" s="31"/>
      <c r="L55" s="31"/>
      <c r="M55" s="31"/>
      <c r="N55" s="32"/>
    </row>
    <row r="56" spans="1:14" x14ac:dyDescent="0.25">
      <c r="A56" s="47" t="s">
        <v>254</v>
      </c>
      <c r="B56" s="60" t="s">
        <v>255</v>
      </c>
      <c r="C56" s="161">
        <v>0</v>
      </c>
      <c r="E56" s="68"/>
      <c r="F56" s="69">
        <f>IF($C$58=0,"",IF(C56="[for completion]","",C56/$C$58))</f>
        <v>0</v>
      </c>
      <c r="G56" s="162"/>
      <c r="H56" s="31"/>
      <c r="L56" s="31"/>
      <c r="M56" s="31"/>
      <c r="N56" s="32"/>
    </row>
    <row r="57" spans="1:14" x14ac:dyDescent="0.25">
      <c r="A57" s="47" t="s">
        <v>256</v>
      </c>
      <c r="B57" s="47" t="s">
        <v>257</v>
      </c>
      <c r="C57" s="161">
        <v>0</v>
      </c>
      <c r="E57" s="68"/>
      <c r="F57" s="69">
        <f>IF($C$58=0,"",IF(C57="[for completion]","",C57/$C$58))</f>
        <v>0</v>
      </c>
      <c r="G57" s="162"/>
      <c r="H57" s="31"/>
      <c r="L57" s="31"/>
      <c r="M57" s="31"/>
      <c r="N57" s="32"/>
    </row>
    <row r="58" spans="1:14" x14ac:dyDescent="0.25">
      <c r="A58" s="47" t="s">
        <v>258</v>
      </c>
      <c r="B58" s="71" t="s">
        <v>259</v>
      </c>
      <c r="C58" s="72">
        <f>IF(COUNT(C53:C57)=0, 0, IF(SUM(C53:C57)=C38, SUM(C53:C57), "The total should equal the Total Cover Assets reported in C38"))</f>
        <v>26622.46</v>
      </c>
      <c r="D58" s="68"/>
      <c r="E58" s="68"/>
      <c r="F58" s="73">
        <f>SUM(F53:F57)</f>
        <v>1</v>
      </c>
      <c r="G58" s="162"/>
      <c r="H58" s="31"/>
      <c r="L58" s="31"/>
      <c r="M58" s="31"/>
      <c r="N58" s="32"/>
    </row>
    <row r="59" spans="1:14" hidden="1" outlineLevel="1" x14ac:dyDescent="0.25">
      <c r="A59" s="47" t="s">
        <v>260</v>
      </c>
      <c r="B59" s="74"/>
      <c r="C59" s="133"/>
      <c r="E59" s="68"/>
      <c r="F59" s="69">
        <f t="shared" ref="F59:F64" si="0">IF($C$58=0,"",IF(C59="[for completion]","",C59/$C$58))</f>
        <v>0</v>
      </c>
      <c r="G59" s="162"/>
      <c r="H59" s="31"/>
      <c r="L59" s="31"/>
      <c r="M59" s="31"/>
      <c r="N59" s="32"/>
    </row>
    <row r="60" spans="1:14" hidden="1" outlineLevel="1" x14ac:dyDescent="0.25">
      <c r="A60" s="47" t="s">
        <v>262</v>
      </c>
      <c r="B60" s="74"/>
      <c r="C60" s="133"/>
      <c r="E60" s="68"/>
      <c r="F60" s="69">
        <f t="shared" si="0"/>
        <v>0</v>
      </c>
      <c r="G60" s="162"/>
      <c r="H60" s="31"/>
      <c r="L60" s="31"/>
      <c r="M60" s="31"/>
      <c r="N60" s="32"/>
    </row>
    <row r="61" spans="1:14" hidden="1" outlineLevel="1" x14ac:dyDescent="0.25">
      <c r="A61" s="47" t="s">
        <v>263</v>
      </c>
      <c r="B61" s="74"/>
      <c r="C61" s="133"/>
      <c r="E61" s="68"/>
      <c r="F61" s="69">
        <f t="shared" si="0"/>
        <v>0</v>
      </c>
      <c r="G61" s="162"/>
      <c r="H61" s="31"/>
      <c r="L61" s="31"/>
      <c r="M61" s="31"/>
      <c r="N61" s="32"/>
    </row>
    <row r="62" spans="1:14" hidden="1" outlineLevel="1" x14ac:dyDescent="0.25">
      <c r="A62" s="47" t="s">
        <v>264</v>
      </c>
      <c r="B62" s="74"/>
      <c r="C62" s="133"/>
      <c r="E62" s="68"/>
      <c r="F62" s="69">
        <f t="shared" si="0"/>
        <v>0</v>
      </c>
      <c r="G62" s="162"/>
      <c r="H62" s="31"/>
      <c r="L62" s="31"/>
      <c r="M62" s="31"/>
      <c r="N62" s="32"/>
    </row>
    <row r="63" spans="1:14" hidden="1" outlineLevel="1" x14ac:dyDescent="0.25">
      <c r="A63" s="47" t="s">
        <v>265</v>
      </c>
      <c r="B63" s="74"/>
      <c r="C63" s="133"/>
      <c r="E63" s="68"/>
      <c r="F63" s="69">
        <f t="shared" si="0"/>
        <v>0</v>
      </c>
      <c r="G63" s="162"/>
      <c r="H63" s="31"/>
      <c r="L63" s="31"/>
      <c r="M63" s="31"/>
      <c r="N63" s="32"/>
    </row>
    <row r="64" spans="1:14" hidden="1" outlineLevel="1" x14ac:dyDescent="0.25">
      <c r="A64" s="47" t="s">
        <v>266</v>
      </c>
      <c r="B64" s="74"/>
      <c r="C64" s="154"/>
      <c r="D64" s="32"/>
      <c r="E64" s="32"/>
      <c r="F64" s="69">
        <f t="shared" si="0"/>
        <v>0</v>
      </c>
      <c r="G64" s="163"/>
      <c r="H64" s="31"/>
      <c r="L64" s="31"/>
      <c r="M64" s="31"/>
      <c r="N64" s="32"/>
    </row>
    <row r="65" spans="1:14" ht="15" customHeight="1" collapsed="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61">
        <v>2.1</v>
      </c>
      <c r="D66" s="161" t="s">
        <v>1509</v>
      </c>
      <c r="E66" s="77"/>
      <c r="F66" s="165"/>
      <c r="G66" s="166"/>
      <c r="H66" s="31"/>
      <c r="L66" s="31"/>
      <c r="M66" s="31"/>
      <c r="N66" s="32"/>
    </row>
    <row r="67" spans="1:14" x14ac:dyDescent="0.25">
      <c r="A67" s="47"/>
      <c r="B67" s="60"/>
      <c r="C67" s="53"/>
      <c r="D67" s="53"/>
      <c r="E67" s="77"/>
      <c r="F67" s="165"/>
      <c r="G67" s="166"/>
      <c r="H67" s="31"/>
      <c r="L67" s="31"/>
      <c r="M67" s="31"/>
      <c r="N67" s="32"/>
    </row>
    <row r="68" spans="1:14" x14ac:dyDescent="0.25">
      <c r="A68" s="47"/>
      <c r="B68" s="60" t="s">
        <v>274</v>
      </c>
      <c r="C68" s="164"/>
      <c r="D68" s="164"/>
      <c r="E68" s="77"/>
      <c r="F68" s="166"/>
      <c r="G68" s="166"/>
      <c r="H68" s="31"/>
      <c r="L68" s="31"/>
      <c r="M68" s="31"/>
      <c r="N68" s="32"/>
    </row>
    <row r="69" spans="1:14" x14ac:dyDescent="0.25">
      <c r="A69" s="47"/>
      <c r="B69" s="60" t="s">
        <v>275</v>
      </c>
      <c r="C69" s="53"/>
      <c r="D69" s="53"/>
      <c r="E69" s="77"/>
      <c r="F69" s="166"/>
      <c r="G69" s="166"/>
      <c r="H69" s="31"/>
      <c r="L69" s="31"/>
      <c r="M69" s="31"/>
      <c r="N69" s="32"/>
    </row>
    <row r="70" spans="1:14" x14ac:dyDescent="0.25">
      <c r="A70" s="47" t="s">
        <v>276</v>
      </c>
      <c r="B70" s="79" t="s">
        <v>277</v>
      </c>
      <c r="C70" s="133">
        <v>7582.56</v>
      </c>
      <c r="D70" s="133" t="s">
        <v>1509</v>
      </c>
      <c r="E70" s="80"/>
      <c r="F70" s="69">
        <f t="shared" ref="F70:F76" si="1">IF($C$77=0,"",IF(C70="[for completion]","",C70/$C$77))</f>
        <v>0.28481826428446672</v>
      </c>
      <c r="G70" s="69" t="str">
        <f>IF($D$77=0,"",IF(D70="[Mark as ND1 if not relevant]","",D70/$D$77))</f>
        <v/>
      </c>
      <c r="H70" s="31"/>
      <c r="L70" s="31"/>
      <c r="M70" s="31"/>
      <c r="N70" s="32"/>
    </row>
    <row r="71" spans="1:14" x14ac:dyDescent="0.25">
      <c r="A71" s="47" t="s">
        <v>278</v>
      </c>
      <c r="B71" s="79" t="s">
        <v>279</v>
      </c>
      <c r="C71" s="133">
        <v>7013.41</v>
      </c>
      <c r="D71" s="133" t="s">
        <v>1509</v>
      </c>
      <c r="E71" s="80"/>
      <c r="F71" s="69">
        <f t="shared" si="1"/>
        <v>0.26343969093753578</v>
      </c>
      <c r="G71" s="69" t="str">
        <f t="shared" ref="G71:G76" si="2">IF($D$77=0,"",IF(D71="[Mark as ND1 if not relevant]","",D71/$D$77))</f>
        <v/>
      </c>
      <c r="H71" s="31"/>
      <c r="L71" s="31"/>
      <c r="M71" s="31"/>
      <c r="N71" s="32"/>
    </row>
    <row r="72" spans="1:14" x14ac:dyDescent="0.25">
      <c r="A72" s="47" t="s">
        <v>280</v>
      </c>
      <c r="B72" s="79" t="s">
        <v>281</v>
      </c>
      <c r="C72" s="133">
        <v>4164.8100000000004</v>
      </c>
      <c r="D72" s="133" t="s">
        <v>1509</v>
      </c>
      <c r="E72" s="80"/>
      <c r="F72" s="69">
        <f t="shared" si="1"/>
        <v>0.15643977169644419</v>
      </c>
      <c r="G72" s="69" t="str">
        <f t="shared" si="2"/>
        <v/>
      </c>
      <c r="H72" s="31"/>
      <c r="L72" s="31"/>
      <c r="M72" s="31"/>
      <c r="N72" s="32"/>
    </row>
    <row r="73" spans="1:14" x14ac:dyDescent="0.25">
      <c r="A73" s="47" t="s">
        <v>282</v>
      </c>
      <c r="B73" s="79" t="s">
        <v>283</v>
      </c>
      <c r="C73" s="133">
        <v>2450.0300000000002</v>
      </c>
      <c r="D73" s="133" t="s">
        <v>1509</v>
      </c>
      <c r="E73" s="80"/>
      <c r="F73" s="69">
        <f t="shared" si="1"/>
        <v>9.2028720121551555E-2</v>
      </c>
      <c r="G73" s="69" t="str">
        <f t="shared" si="2"/>
        <v/>
      </c>
      <c r="H73" s="31"/>
      <c r="L73" s="31"/>
      <c r="M73" s="31"/>
      <c r="N73" s="32"/>
    </row>
    <row r="74" spans="1:14" x14ac:dyDescent="0.25">
      <c r="A74" s="47" t="s">
        <v>284</v>
      </c>
      <c r="B74" s="79" t="s">
        <v>285</v>
      </c>
      <c r="C74" s="133">
        <v>5161.37</v>
      </c>
      <c r="D74" s="133" t="s">
        <v>1509</v>
      </c>
      <c r="E74" s="80"/>
      <c r="F74" s="69">
        <f t="shared" si="1"/>
        <v>0.19387284040349403</v>
      </c>
      <c r="G74" s="69" t="str">
        <f t="shared" si="2"/>
        <v/>
      </c>
      <c r="H74" s="31"/>
      <c r="L74" s="31"/>
      <c r="M74" s="31"/>
      <c r="N74" s="32"/>
    </row>
    <row r="75" spans="1:14" x14ac:dyDescent="0.25">
      <c r="A75" s="47" t="s">
        <v>286</v>
      </c>
      <c r="B75" s="79" t="s">
        <v>287</v>
      </c>
      <c r="C75" s="133">
        <v>250.27</v>
      </c>
      <c r="D75" s="133" t="s">
        <v>1509</v>
      </c>
      <c r="E75" s="80"/>
      <c r="F75" s="69">
        <f t="shared" si="1"/>
        <v>9.4007125565077603E-3</v>
      </c>
      <c r="G75" s="69" t="str">
        <f t="shared" si="2"/>
        <v/>
      </c>
      <c r="H75" s="31"/>
      <c r="L75" s="31"/>
      <c r="M75" s="31"/>
      <c r="N75" s="32"/>
    </row>
    <row r="76" spans="1:14" x14ac:dyDescent="0.25">
      <c r="A76" s="47" t="s">
        <v>288</v>
      </c>
      <c r="B76" s="79" t="s">
        <v>289</v>
      </c>
      <c r="C76" s="133">
        <v>0</v>
      </c>
      <c r="D76" s="133" t="s">
        <v>1509</v>
      </c>
      <c r="E76" s="80"/>
      <c r="F76" s="69">
        <f t="shared" si="1"/>
        <v>0</v>
      </c>
      <c r="G76" s="69" t="str">
        <f t="shared" si="2"/>
        <v/>
      </c>
      <c r="H76" s="31"/>
      <c r="L76" s="31"/>
      <c r="M76" s="31"/>
      <c r="N76" s="32"/>
    </row>
    <row r="77" spans="1:14" x14ac:dyDescent="0.25">
      <c r="A77" s="47" t="s">
        <v>290</v>
      </c>
      <c r="B77" s="81" t="s">
        <v>259</v>
      </c>
      <c r="C77" s="72">
        <f>SUM(C70:C76)</f>
        <v>26622.45</v>
      </c>
      <c r="D77" s="72">
        <f>SUM(D70:D76)</f>
        <v>0</v>
      </c>
      <c r="E77" s="51"/>
      <c r="F77" s="73">
        <f>SUM(F70:F76)</f>
        <v>1</v>
      </c>
      <c r="G77" s="73">
        <f>SUM(G70:G76)</f>
        <v>0</v>
      </c>
      <c r="H77" s="31"/>
      <c r="L77" s="31"/>
      <c r="M77" s="31"/>
      <c r="N77" s="32"/>
    </row>
    <row r="78" spans="1:14" hidden="1" outlineLevel="1" x14ac:dyDescent="0.25">
      <c r="A78" s="47" t="s">
        <v>291</v>
      </c>
      <c r="B78" s="82" t="s">
        <v>292</v>
      </c>
      <c r="C78" s="152"/>
      <c r="D78" s="152"/>
      <c r="E78" s="51"/>
      <c r="F78" s="69">
        <f>IF($C$77=0,"",IF(C78="[for completion]","",C78/$C$77))</f>
        <v>0</v>
      </c>
      <c r="G78" s="69" t="str">
        <f t="shared" ref="G78:G87" si="3">IF($D$77=0,"",IF(D78="[for completion]","",D78/$D$77))</f>
        <v/>
      </c>
      <c r="H78" s="31"/>
      <c r="L78" s="31"/>
      <c r="M78" s="31"/>
      <c r="N78" s="32"/>
    </row>
    <row r="79" spans="1:14" hidden="1" outlineLevel="1" x14ac:dyDescent="0.25">
      <c r="A79" s="47" t="s">
        <v>293</v>
      </c>
      <c r="B79" s="82" t="s">
        <v>294</v>
      </c>
      <c r="C79" s="152"/>
      <c r="D79" s="152"/>
      <c r="E79" s="51"/>
      <c r="F79" s="69">
        <f t="shared" ref="F79:F87" si="4">IF($C$77=0,"",IF(C79="[for completion]","",C79/$C$77))</f>
        <v>0</v>
      </c>
      <c r="G79" s="69" t="str">
        <f t="shared" si="3"/>
        <v/>
      </c>
      <c r="H79" s="31"/>
      <c r="L79" s="31"/>
      <c r="M79" s="31"/>
      <c r="N79" s="32"/>
    </row>
    <row r="80" spans="1:14" hidden="1" outlineLevel="1" x14ac:dyDescent="0.25">
      <c r="A80" s="47" t="s">
        <v>295</v>
      </c>
      <c r="B80" s="82" t="s">
        <v>296</v>
      </c>
      <c r="C80" s="152"/>
      <c r="D80" s="152"/>
      <c r="E80" s="51"/>
      <c r="F80" s="69">
        <f t="shared" si="4"/>
        <v>0</v>
      </c>
      <c r="G80" s="69" t="str">
        <f t="shared" si="3"/>
        <v/>
      </c>
      <c r="H80" s="31"/>
      <c r="L80" s="31"/>
      <c r="M80" s="31"/>
      <c r="N80" s="32"/>
    </row>
    <row r="81" spans="1:14" hidden="1" outlineLevel="1" x14ac:dyDescent="0.25">
      <c r="A81" s="47" t="s">
        <v>297</v>
      </c>
      <c r="B81" s="82" t="s">
        <v>298</v>
      </c>
      <c r="C81" s="152"/>
      <c r="D81" s="152"/>
      <c r="E81" s="51"/>
      <c r="F81" s="69">
        <f t="shared" si="4"/>
        <v>0</v>
      </c>
      <c r="G81" s="69" t="str">
        <f t="shared" si="3"/>
        <v/>
      </c>
      <c r="H81" s="31"/>
      <c r="L81" s="31"/>
      <c r="M81" s="31"/>
      <c r="N81" s="32"/>
    </row>
    <row r="82" spans="1:14" hidden="1" outlineLevel="1" x14ac:dyDescent="0.25">
      <c r="A82" s="47" t="s">
        <v>299</v>
      </c>
      <c r="B82" s="82" t="s">
        <v>300</v>
      </c>
      <c r="C82" s="152"/>
      <c r="D82" s="152"/>
      <c r="E82" s="51"/>
      <c r="F82" s="69">
        <f t="shared" si="4"/>
        <v>0</v>
      </c>
      <c r="G82" s="69" t="str">
        <f t="shared" si="3"/>
        <v/>
      </c>
      <c r="H82" s="31"/>
      <c r="L82" s="31"/>
      <c r="M82" s="31"/>
      <c r="N82" s="32"/>
    </row>
    <row r="83" spans="1:14" hidden="1" outlineLevel="1" x14ac:dyDescent="0.25">
      <c r="A83" s="47" t="s">
        <v>301</v>
      </c>
      <c r="B83" s="83"/>
      <c r="C83" s="68"/>
      <c r="D83" s="68"/>
      <c r="E83" s="51"/>
      <c r="F83" s="70"/>
      <c r="G83" s="70"/>
      <c r="H83" s="31"/>
      <c r="L83" s="31"/>
      <c r="M83" s="31"/>
      <c r="N83" s="32"/>
    </row>
    <row r="84" spans="1:14" hidden="1" outlineLevel="1" x14ac:dyDescent="0.25">
      <c r="A84" s="47" t="s">
        <v>302</v>
      </c>
      <c r="B84" s="83"/>
      <c r="C84" s="68"/>
      <c r="D84" s="68"/>
      <c r="E84" s="51"/>
      <c r="F84" s="70"/>
      <c r="G84" s="70"/>
      <c r="H84" s="31"/>
      <c r="L84" s="31"/>
      <c r="M84" s="31"/>
      <c r="N84" s="32"/>
    </row>
    <row r="85" spans="1:14" hidden="1" outlineLevel="1" x14ac:dyDescent="0.25">
      <c r="A85" s="47" t="s">
        <v>303</v>
      </c>
      <c r="B85" s="83"/>
      <c r="C85" s="68"/>
      <c r="D85" s="68"/>
      <c r="E85" s="51"/>
      <c r="F85" s="70"/>
      <c r="G85" s="70"/>
      <c r="H85" s="31"/>
      <c r="L85" s="31"/>
      <c r="M85" s="31"/>
      <c r="N85" s="32"/>
    </row>
    <row r="86" spans="1:14" hidden="1" outlineLevel="1" x14ac:dyDescent="0.25">
      <c r="A86" s="47" t="s">
        <v>304</v>
      </c>
      <c r="B86" s="84"/>
      <c r="C86" s="68"/>
      <c r="D86" s="68"/>
      <c r="E86" s="51"/>
      <c r="F86" s="70">
        <f t="shared" si="4"/>
        <v>0</v>
      </c>
      <c r="G86" s="70" t="str">
        <f t="shared" si="3"/>
        <v/>
      </c>
      <c r="H86" s="31"/>
      <c r="L86" s="31"/>
      <c r="M86" s="31"/>
      <c r="N86" s="32"/>
    </row>
    <row r="87" spans="1:14" hidden="1" outlineLevel="1" x14ac:dyDescent="0.25">
      <c r="A87" s="47" t="s">
        <v>305</v>
      </c>
      <c r="B87" s="83"/>
      <c r="C87" s="68"/>
      <c r="D87" s="68"/>
      <c r="E87" s="51"/>
      <c r="F87" s="70">
        <f t="shared" si="4"/>
        <v>0</v>
      </c>
      <c r="G87" s="70" t="str">
        <f t="shared" si="3"/>
        <v/>
      </c>
      <c r="H87" s="31"/>
      <c r="L87" s="31"/>
      <c r="M87" s="31"/>
      <c r="N87" s="32"/>
    </row>
    <row r="88" spans="1:14" ht="15" customHeight="1" collapsed="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61">
        <v>1.81</v>
      </c>
      <c r="D89" s="161">
        <v>2.81</v>
      </c>
      <c r="E89" s="77"/>
      <c r="F89" s="168"/>
      <c r="G89" s="169"/>
      <c r="H89" s="31"/>
      <c r="L89" s="31"/>
      <c r="M89" s="31"/>
      <c r="N89" s="32"/>
    </row>
    <row r="90" spans="1:14" x14ac:dyDescent="0.25">
      <c r="A90" s="47"/>
      <c r="B90" s="60"/>
      <c r="C90" s="161"/>
      <c r="D90" s="161"/>
      <c r="E90" s="77"/>
      <c r="F90" s="168"/>
      <c r="G90" s="169"/>
      <c r="H90" s="31"/>
      <c r="L90" s="31"/>
      <c r="M90" s="31"/>
      <c r="N90" s="32"/>
    </row>
    <row r="91" spans="1:14" x14ac:dyDescent="0.25">
      <c r="A91" s="47"/>
      <c r="B91" s="60" t="s">
        <v>313</v>
      </c>
      <c r="C91" s="167"/>
      <c r="D91" s="167"/>
      <c r="E91" s="77"/>
      <c r="F91" s="169"/>
      <c r="G91" s="169"/>
      <c r="H91" s="31"/>
      <c r="L91" s="31"/>
      <c r="M91" s="31"/>
      <c r="N91" s="32"/>
    </row>
    <row r="92" spans="1:14" x14ac:dyDescent="0.25">
      <c r="A92" s="47" t="s">
        <v>314</v>
      </c>
      <c r="B92" s="60" t="s">
        <v>275</v>
      </c>
      <c r="C92" s="161"/>
      <c r="D92" s="161"/>
      <c r="E92" s="77"/>
      <c r="F92" s="169"/>
      <c r="G92" s="169"/>
      <c r="H92" s="31"/>
      <c r="L92" s="31"/>
      <c r="M92" s="31"/>
      <c r="N92" s="32"/>
    </row>
    <row r="93" spans="1:14" x14ac:dyDescent="0.25">
      <c r="A93" s="47" t="s">
        <v>315</v>
      </c>
      <c r="B93" s="79" t="s">
        <v>277</v>
      </c>
      <c r="C93" s="133">
        <v>3740.31</v>
      </c>
      <c r="D93" s="133">
        <v>0</v>
      </c>
      <c r="E93" s="80"/>
      <c r="F93" s="69">
        <f>IF($C$100=0,"",IF(C93="[for completion]","",IF(C93="","",C93/$C$100)))</f>
        <v>0.35154181544080537</v>
      </c>
      <c r="G93" s="69">
        <f>IF($D$100=0,"",IF(D93="[Mark as ND1 if not relevant]","",IF(D93="","",D93/$D$100)))</f>
        <v>0</v>
      </c>
      <c r="H93" s="31"/>
      <c r="L93" s="31"/>
      <c r="M93" s="31"/>
      <c r="N93" s="32"/>
    </row>
    <row r="94" spans="1:14" x14ac:dyDescent="0.25">
      <c r="A94" s="47" t="s">
        <v>316</v>
      </c>
      <c r="B94" s="79" t="s">
        <v>279</v>
      </c>
      <c r="C94" s="133">
        <v>2687.25</v>
      </c>
      <c r="D94" s="133">
        <v>3740.31</v>
      </c>
      <c r="E94" s="80"/>
      <c r="F94" s="69">
        <f t="shared" ref="F94:F99" si="5">IF($C$100=0,"",IF(C94="[for completion]","",IF(C94="","",C94/$C$100)))</f>
        <v>0.25256749936323575</v>
      </c>
      <c r="G94" s="69">
        <f t="shared" ref="G94:G99" si="6">IF($D$100=0,"",IF(D94="[Mark as ND1 if not relevant]","",IF(D94="","",D94/$D$100)))</f>
        <v>0.35154181544080537</v>
      </c>
      <c r="H94" s="31"/>
      <c r="L94" s="31"/>
      <c r="M94" s="31"/>
      <c r="N94" s="32"/>
    </row>
    <row r="95" spans="1:14" x14ac:dyDescent="0.25">
      <c r="A95" s="47" t="s">
        <v>317</v>
      </c>
      <c r="B95" s="79" t="s">
        <v>281</v>
      </c>
      <c r="C95" s="133">
        <v>2594.67</v>
      </c>
      <c r="D95" s="133">
        <v>2687.25</v>
      </c>
      <c r="E95" s="80"/>
      <c r="F95" s="69">
        <f t="shared" si="5"/>
        <v>0.24386615073878756</v>
      </c>
      <c r="G95" s="69">
        <f t="shared" si="6"/>
        <v>0.25256749936323575</v>
      </c>
      <c r="H95" s="31"/>
      <c r="L95" s="31"/>
      <c r="M95" s="31"/>
      <c r="N95" s="32"/>
    </row>
    <row r="96" spans="1:14" x14ac:dyDescent="0.25">
      <c r="A96" s="47" t="s">
        <v>318</v>
      </c>
      <c r="B96" s="79" t="s">
        <v>283</v>
      </c>
      <c r="C96" s="133">
        <v>0</v>
      </c>
      <c r="D96" s="133">
        <v>2594.67</v>
      </c>
      <c r="E96" s="80"/>
      <c r="F96" s="69">
        <f t="shared" si="5"/>
        <v>0</v>
      </c>
      <c r="G96" s="69">
        <f t="shared" si="6"/>
        <v>0.24386615073878756</v>
      </c>
      <c r="H96" s="31"/>
      <c r="L96" s="31"/>
      <c r="M96" s="31"/>
      <c r="N96" s="32"/>
    </row>
    <row r="97" spans="1:14" x14ac:dyDescent="0.25">
      <c r="A97" s="47" t="s">
        <v>319</v>
      </c>
      <c r="B97" s="79" t="s">
        <v>285</v>
      </c>
      <c r="C97" s="133">
        <v>1617.5</v>
      </c>
      <c r="D97" s="133">
        <v>0</v>
      </c>
      <c r="E97" s="80"/>
      <c r="F97" s="69">
        <f t="shared" si="5"/>
        <v>0.15202453445717137</v>
      </c>
      <c r="G97" s="69">
        <f t="shared" si="6"/>
        <v>0</v>
      </c>
      <c r="H97" s="31"/>
      <c r="L97" s="31"/>
      <c r="M97" s="31"/>
    </row>
    <row r="98" spans="1:14" x14ac:dyDescent="0.25">
      <c r="A98" s="47" t="s">
        <v>320</v>
      </c>
      <c r="B98" s="79" t="s">
        <v>287</v>
      </c>
      <c r="C98" s="133">
        <v>0</v>
      </c>
      <c r="D98" s="133">
        <v>1617.5</v>
      </c>
      <c r="E98" s="80"/>
      <c r="F98" s="69">
        <f t="shared" si="5"/>
        <v>0</v>
      </c>
      <c r="G98" s="69">
        <f t="shared" si="6"/>
        <v>0.15202453445717137</v>
      </c>
      <c r="H98" s="31"/>
      <c r="L98" s="31"/>
      <c r="M98" s="31"/>
    </row>
    <row r="99" spans="1:14" x14ac:dyDescent="0.25">
      <c r="A99" s="47" t="s">
        <v>321</v>
      </c>
      <c r="B99" s="79" t="s">
        <v>289</v>
      </c>
      <c r="C99" s="133">
        <v>0</v>
      </c>
      <c r="D99" s="133">
        <v>0</v>
      </c>
      <c r="E99" s="80"/>
      <c r="F99" s="69">
        <f t="shared" si="5"/>
        <v>0</v>
      </c>
      <c r="G99" s="69">
        <f t="shared" si="6"/>
        <v>0</v>
      </c>
      <c r="H99" s="31"/>
      <c r="L99" s="31"/>
      <c r="M99" s="31"/>
    </row>
    <row r="100" spans="1:14" x14ac:dyDescent="0.25">
      <c r="A100" s="47" t="s">
        <v>322</v>
      </c>
      <c r="B100" s="81" t="s">
        <v>259</v>
      </c>
      <c r="C100" s="72">
        <f>SUM(C93:C99)</f>
        <v>10639.73</v>
      </c>
      <c r="D100" s="72">
        <f>SUM(D93:D99)</f>
        <v>10639.73</v>
      </c>
      <c r="E100" s="51"/>
      <c r="F100" s="73">
        <f>SUM(F93:F99)</f>
        <v>1</v>
      </c>
      <c r="G100" s="73">
        <f>SUM(G93:G99)</f>
        <v>1</v>
      </c>
      <c r="H100" s="31"/>
      <c r="L100" s="31"/>
      <c r="M100" s="31"/>
    </row>
    <row r="101" spans="1:14" hidden="1" outlineLevel="1" x14ac:dyDescent="0.25">
      <c r="A101" s="47" t="s">
        <v>323</v>
      </c>
      <c r="B101" s="82" t="s">
        <v>292</v>
      </c>
      <c r="C101" s="152"/>
      <c r="D101" s="152"/>
      <c r="E101" s="51"/>
      <c r="F101" s="69">
        <f>IF($C$100=0,"",IF(C101="[for completion]","",C101/$C$100))</f>
        <v>0</v>
      </c>
      <c r="G101" s="69">
        <f>IF($D$100=0,"",IF(D101="[for completion]","",D101/$D$100))</f>
        <v>0</v>
      </c>
      <c r="H101" s="31"/>
      <c r="L101" s="31"/>
      <c r="M101" s="31"/>
    </row>
    <row r="102" spans="1:14" hidden="1" outlineLevel="1" x14ac:dyDescent="0.25">
      <c r="A102" s="47" t="s">
        <v>324</v>
      </c>
      <c r="B102" s="82" t="s">
        <v>294</v>
      </c>
      <c r="C102" s="152"/>
      <c r="D102" s="152"/>
      <c r="E102" s="51"/>
      <c r="F102" s="69">
        <f>IF($C$100=0,"",IF(C102="[for completion]","",C102/$C$100))</f>
        <v>0</v>
      </c>
      <c r="G102" s="69">
        <f>IF($D$100=0,"",IF(D102="[for completion]","",D102/$D$100))</f>
        <v>0</v>
      </c>
      <c r="H102" s="31"/>
      <c r="L102" s="31"/>
      <c r="M102" s="31"/>
    </row>
    <row r="103" spans="1:14" hidden="1" outlineLevel="1" x14ac:dyDescent="0.25">
      <c r="A103" s="47" t="s">
        <v>325</v>
      </c>
      <c r="B103" s="82" t="s">
        <v>296</v>
      </c>
      <c r="C103" s="152"/>
      <c r="D103" s="152"/>
      <c r="E103" s="51"/>
      <c r="F103" s="69">
        <f>IF($C$100=0,"",IF(C103="[for completion]","",C103/$C$100))</f>
        <v>0</v>
      </c>
      <c r="G103" s="69">
        <f>IF($D$100=0,"",IF(D103="[for completion]","",D103/$D$100))</f>
        <v>0</v>
      </c>
      <c r="H103" s="31"/>
      <c r="L103" s="31"/>
      <c r="M103" s="31"/>
    </row>
    <row r="104" spans="1:14" hidden="1" outlineLevel="1" x14ac:dyDescent="0.25">
      <c r="A104" s="47" t="s">
        <v>326</v>
      </c>
      <c r="B104" s="82" t="s">
        <v>298</v>
      </c>
      <c r="C104" s="152"/>
      <c r="D104" s="152"/>
      <c r="E104" s="51"/>
      <c r="F104" s="69">
        <f>IF($C$100=0,"",IF(C104="[for completion]","",C104/$C$100))</f>
        <v>0</v>
      </c>
      <c r="G104" s="69">
        <f>IF($D$100=0,"",IF(D104="[for completion]","",D104/$D$100))</f>
        <v>0</v>
      </c>
      <c r="H104" s="31"/>
      <c r="L104" s="31"/>
      <c r="M104" s="31"/>
    </row>
    <row r="105" spans="1:14" hidden="1" outlineLevel="1" x14ac:dyDescent="0.25">
      <c r="A105" s="47" t="s">
        <v>327</v>
      </c>
      <c r="B105" s="82" t="s">
        <v>300</v>
      </c>
      <c r="C105" s="152"/>
      <c r="D105" s="152"/>
      <c r="E105" s="51"/>
      <c r="F105" s="69">
        <f>IF($C$100=0,"",IF(C105="[for completion]","",C105/$C$100))</f>
        <v>0</v>
      </c>
      <c r="G105" s="69">
        <f>IF($D$100=0,"",IF(D105="[for completion]","",D105/$D$100))</f>
        <v>0</v>
      </c>
      <c r="H105" s="31"/>
      <c r="L105" s="31"/>
      <c r="M105" s="31"/>
    </row>
    <row r="106" spans="1:14" hidden="1" outlineLevel="1" x14ac:dyDescent="0.25">
      <c r="A106" s="47" t="s">
        <v>328</v>
      </c>
      <c r="B106" s="83"/>
      <c r="C106" s="68"/>
      <c r="D106" s="68"/>
      <c r="E106" s="51"/>
      <c r="F106" s="70"/>
      <c r="G106" s="70"/>
      <c r="H106" s="31"/>
      <c r="L106" s="31"/>
      <c r="M106" s="31"/>
    </row>
    <row r="107" spans="1:14" hidden="1" outlineLevel="1" x14ac:dyDescent="0.25">
      <c r="A107" s="47" t="s">
        <v>329</v>
      </c>
      <c r="B107" s="83"/>
      <c r="C107" s="68"/>
      <c r="D107" s="68"/>
      <c r="E107" s="51"/>
      <c r="F107" s="70"/>
      <c r="G107" s="70"/>
      <c r="H107" s="31"/>
      <c r="L107" s="31"/>
      <c r="M107" s="31"/>
    </row>
    <row r="108" spans="1:14" hidden="1" outlineLevel="1" x14ac:dyDescent="0.25">
      <c r="A108" s="47" t="s">
        <v>330</v>
      </c>
      <c r="B108" s="84"/>
      <c r="C108" s="68"/>
      <c r="D108" s="68"/>
      <c r="E108" s="51"/>
      <c r="F108" s="70"/>
      <c r="G108" s="70"/>
      <c r="H108" s="31"/>
      <c r="L108" s="31"/>
      <c r="M108" s="31"/>
    </row>
    <row r="109" spans="1:14" hidden="1" outlineLevel="1" x14ac:dyDescent="0.25">
      <c r="A109" s="47" t="s">
        <v>331</v>
      </c>
      <c r="B109" s="83"/>
      <c r="C109" s="68"/>
      <c r="D109" s="68"/>
      <c r="E109" s="51"/>
      <c r="F109" s="70"/>
      <c r="G109" s="70"/>
      <c r="H109" s="31"/>
      <c r="L109" s="31"/>
      <c r="M109" s="31"/>
    </row>
    <row r="110" spans="1:14" hidden="1" outlineLevel="1" x14ac:dyDescent="0.25">
      <c r="A110" s="47" t="s">
        <v>332</v>
      </c>
      <c r="B110" s="83"/>
      <c r="C110" s="68"/>
      <c r="D110" s="68"/>
      <c r="E110" s="51"/>
      <c r="F110" s="70"/>
      <c r="G110" s="70"/>
      <c r="H110" s="31"/>
      <c r="L110" s="31"/>
      <c r="M110" s="31"/>
    </row>
    <row r="111" spans="1:14" ht="15" customHeight="1" collapsed="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3">
        <v>0</v>
      </c>
      <c r="D112" s="133" t="s">
        <v>1509</v>
      </c>
      <c r="E112" s="70"/>
      <c r="F112" s="69">
        <f t="shared" ref="F112:F136" si="7">IF($C$131=0,"",IF(C112="[for completion]","",IF(C112="","",C112/$C$131)))</f>
        <v>0</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3">
        <v>0</v>
      </c>
      <c r="D113" s="133" t="s">
        <v>1509</v>
      </c>
      <c r="E113" s="70"/>
      <c r="F113" s="69">
        <f t="shared" si="7"/>
        <v>0</v>
      </c>
      <c r="G113" s="69" t="str">
        <f t="shared" si="8"/>
        <v/>
      </c>
      <c r="I113" s="34"/>
      <c r="J113" s="34"/>
      <c r="K113" s="34"/>
      <c r="L113" s="51" t="s">
        <v>342</v>
      </c>
      <c r="M113" s="31"/>
      <c r="N113" s="31"/>
    </row>
    <row r="114" spans="1:14" s="30" customFormat="1" x14ac:dyDescent="0.25">
      <c r="A114" s="47" t="s">
        <v>343</v>
      </c>
      <c r="B114" s="60" t="s">
        <v>344</v>
      </c>
      <c r="C114" s="133">
        <v>0</v>
      </c>
      <c r="D114" s="133" t="s">
        <v>1509</v>
      </c>
      <c r="E114" s="70"/>
      <c r="F114" s="69">
        <f t="shared" si="7"/>
        <v>0</v>
      </c>
      <c r="G114" s="69" t="str">
        <f t="shared" si="8"/>
        <v/>
      </c>
      <c r="I114" s="34"/>
      <c r="J114" s="34"/>
      <c r="K114" s="34"/>
      <c r="L114" s="51" t="s">
        <v>344</v>
      </c>
      <c r="M114" s="31"/>
      <c r="N114" s="31"/>
    </row>
    <row r="115" spans="1:14" s="30" customFormat="1" x14ac:dyDescent="0.25">
      <c r="A115" s="47" t="s">
        <v>345</v>
      </c>
      <c r="B115" s="60" t="s">
        <v>346</v>
      </c>
      <c r="C115" s="133">
        <v>26622.46</v>
      </c>
      <c r="D115" s="133" t="s">
        <v>1509</v>
      </c>
      <c r="E115" s="70"/>
      <c r="F115" s="69">
        <f t="shared" si="7"/>
        <v>1</v>
      </c>
      <c r="G115" s="69" t="str">
        <f t="shared" si="8"/>
        <v/>
      </c>
      <c r="I115" s="34"/>
      <c r="J115" s="34"/>
      <c r="K115" s="34"/>
      <c r="L115" s="51" t="s">
        <v>346</v>
      </c>
      <c r="M115" s="31"/>
      <c r="N115" s="31"/>
    </row>
    <row r="116" spans="1:14" s="30" customFormat="1" x14ac:dyDescent="0.25">
      <c r="A116" s="47" t="s">
        <v>347</v>
      </c>
      <c r="B116" s="60" t="s">
        <v>348</v>
      </c>
      <c r="C116" s="133">
        <v>0</v>
      </c>
      <c r="D116" s="133" t="s">
        <v>1509</v>
      </c>
      <c r="E116" s="70"/>
      <c r="F116" s="69">
        <f t="shared" si="7"/>
        <v>0</v>
      </c>
      <c r="G116" s="69" t="str">
        <f t="shared" si="8"/>
        <v/>
      </c>
      <c r="I116" s="34"/>
      <c r="J116" s="34"/>
      <c r="K116" s="34"/>
      <c r="L116" s="51" t="s">
        <v>348</v>
      </c>
      <c r="M116" s="31"/>
      <c r="N116" s="31"/>
    </row>
    <row r="117" spans="1:14" s="30" customFormat="1" x14ac:dyDescent="0.25">
      <c r="A117" s="47" t="s">
        <v>349</v>
      </c>
      <c r="B117" s="60" t="s">
        <v>350</v>
      </c>
      <c r="C117" s="133">
        <v>0</v>
      </c>
      <c r="D117" s="133" t="s">
        <v>1509</v>
      </c>
      <c r="E117" s="51"/>
      <c r="F117" s="69">
        <f t="shared" si="7"/>
        <v>0</v>
      </c>
      <c r="G117" s="69" t="str">
        <f t="shared" si="8"/>
        <v/>
      </c>
      <c r="I117" s="34"/>
      <c r="J117" s="34"/>
      <c r="K117" s="34"/>
      <c r="L117" s="51" t="s">
        <v>350</v>
      </c>
      <c r="M117" s="31"/>
      <c r="N117" s="31"/>
    </row>
    <row r="118" spans="1:14" x14ac:dyDescent="0.25">
      <c r="A118" s="47" t="s">
        <v>351</v>
      </c>
      <c r="B118" s="60" t="s">
        <v>352</v>
      </c>
      <c r="C118" s="133">
        <v>0</v>
      </c>
      <c r="D118" s="133" t="s">
        <v>1509</v>
      </c>
      <c r="E118" s="51"/>
      <c r="F118" s="69">
        <f t="shared" si="7"/>
        <v>0</v>
      </c>
      <c r="G118" s="69" t="str">
        <f t="shared" si="8"/>
        <v/>
      </c>
      <c r="L118" s="51" t="s">
        <v>352</v>
      </c>
      <c r="M118" s="31"/>
    </row>
    <row r="119" spans="1:14" x14ac:dyDescent="0.25">
      <c r="A119" s="47" t="s">
        <v>353</v>
      </c>
      <c r="B119" s="60" t="s">
        <v>354</v>
      </c>
      <c r="C119" s="133">
        <v>0</v>
      </c>
      <c r="D119" s="133" t="s">
        <v>1509</v>
      </c>
      <c r="E119" s="51"/>
      <c r="F119" s="69">
        <f t="shared" si="7"/>
        <v>0</v>
      </c>
      <c r="G119" s="69" t="str">
        <f t="shared" si="8"/>
        <v/>
      </c>
      <c r="L119" s="51" t="s">
        <v>354</v>
      </c>
      <c r="M119" s="31"/>
    </row>
    <row r="120" spans="1:14" x14ac:dyDescent="0.25">
      <c r="A120" s="47" t="s">
        <v>355</v>
      </c>
      <c r="B120" s="60" t="s">
        <v>356</v>
      </c>
      <c r="C120" s="133">
        <v>0</v>
      </c>
      <c r="D120" s="133" t="s">
        <v>1509</v>
      </c>
      <c r="E120" s="51"/>
      <c r="F120" s="69">
        <f t="shared" si="7"/>
        <v>0</v>
      </c>
      <c r="G120" s="69" t="str">
        <f t="shared" si="8"/>
        <v/>
      </c>
      <c r="L120" s="51" t="s">
        <v>356</v>
      </c>
      <c r="M120" s="31"/>
    </row>
    <row r="121" spans="1:14" x14ac:dyDescent="0.25">
      <c r="A121" s="47" t="s">
        <v>357</v>
      </c>
      <c r="B121" s="47" t="s">
        <v>358</v>
      </c>
      <c r="C121" s="133">
        <v>0</v>
      </c>
      <c r="D121" s="133" t="s">
        <v>1509</v>
      </c>
      <c r="F121" s="69">
        <f t="shared" si="7"/>
        <v>0</v>
      </c>
      <c r="G121" s="69" t="str">
        <f t="shared" si="8"/>
        <v/>
      </c>
      <c r="L121" s="51"/>
      <c r="M121" s="31"/>
    </row>
    <row r="122" spans="1:14" x14ac:dyDescent="0.25">
      <c r="A122" s="47" t="s">
        <v>359</v>
      </c>
      <c r="B122" s="60" t="s">
        <v>360</v>
      </c>
      <c r="C122" s="133">
        <v>0</v>
      </c>
      <c r="D122" s="133" t="s">
        <v>1509</v>
      </c>
      <c r="E122" s="51"/>
      <c r="F122" s="69">
        <f t="shared" si="7"/>
        <v>0</v>
      </c>
      <c r="G122" s="69" t="str">
        <f t="shared" si="8"/>
        <v/>
      </c>
      <c r="L122" s="51" t="s">
        <v>361</v>
      </c>
      <c r="M122" s="31"/>
    </row>
    <row r="123" spans="1:14" x14ac:dyDescent="0.25">
      <c r="A123" s="47" t="s">
        <v>362</v>
      </c>
      <c r="B123" s="60" t="s">
        <v>361</v>
      </c>
      <c r="C123" s="133">
        <v>0</v>
      </c>
      <c r="D123" s="133" t="s">
        <v>1509</v>
      </c>
      <c r="E123" s="51"/>
      <c r="F123" s="69">
        <f t="shared" si="7"/>
        <v>0</v>
      </c>
      <c r="G123" s="69" t="str">
        <f t="shared" si="8"/>
        <v/>
      </c>
      <c r="L123" s="51" t="s">
        <v>363</v>
      </c>
      <c r="M123" s="31"/>
    </row>
    <row r="124" spans="1:14" x14ac:dyDescent="0.25">
      <c r="A124" s="47" t="s">
        <v>364</v>
      </c>
      <c r="B124" s="60" t="s">
        <v>363</v>
      </c>
      <c r="C124" s="133">
        <v>0</v>
      </c>
      <c r="D124" s="133" t="s">
        <v>1509</v>
      </c>
      <c r="E124" s="51"/>
      <c r="F124" s="69">
        <f t="shared" si="7"/>
        <v>0</v>
      </c>
      <c r="G124" s="69" t="str">
        <f t="shared" si="8"/>
        <v/>
      </c>
      <c r="L124" s="80" t="s">
        <v>365</v>
      </c>
      <c r="M124" s="31"/>
    </row>
    <row r="125" spans="1:14" x14ac:dyDescent="0.25">
      <c r="A125" s="47" t="s">
        <v>366</v>
      </c>
      <c r="B125" s="47" t="s">
        <v>367</v>
      </c>
      <c r="C125" s="133">
        <v>0</v>
      </c>
      <c r="D125" s="133" t="s">
        <v>1509</v>
      </c>
      <c r="E125" s="51"/>
      <c r="F125" s="69">
        <f t="shared" si="7"/>
        <v>0</v>
      </c>
      <c r="G125" s="69" t="str">
        <f t="shared" si="8"/>
        <v/>
      </c>
      <c r="L125" s="51" t="s">
        <v>368</v>
      </c>
      <c r="M125" s="31"/>
    </row>
    <row r="126" spans="1:14" x14ac:dyDescent="0.25">
      <c r="A126" s="47" t="s">
        <v>369</v>
      </c>
      <c r="B126" s="79" t="s">
        <v>365</v>
      </c>
      <c r="C126" s="133">
        <v>0</v>
      </c>
      <c r="D126" s="133" t="s">
        <v>1509</v>
      </c>
      <c r="E126" s="51"/>
      <c r="F126" s="69">
        <f t="shared" si="7"/>
        <v>0</v>
      </c>
      <c r="G126" s="69" t="str">
        <f t="shared" si="8"/>
        <v/>
      </c>
      <c r="H126" s="32"/>
      <c r="L126" s="51" t="s">
        <v>370</v>
      </c>
      <c r="M126" s="31"/>
    </row>
    <row r="127" spans="1:14" x14ac:dyDescent="0.25">
      <c r="A127" s="47" t="s">
        <v>371</v>
      </c>
      <c r="B127" s="60" t="s">
        <v>368</v>
      </c>
      <c r="C127" s="133">
        <v>0</v>
      </c>
      <c r="D127" s="133" t="s">
        <v>1509</v>
      </c>
      <c r="E127" s="51"/>
      <c r="F127" s="69">
        <f t="shared" si="7"/>
        <v>0</v>
      </c>
      <c r="G127" s="69" t="str">
        <f t="shared" si="8"/>
        <v/>
      </c>
      <c r="H127" s="31"/>
      <c r="L127" s="51" t="s">
        <v>372</v>
      </c>
      <c r="M127" s="31"/>
    </row>
    <row r="128" spans="1:14" x14ac:dyDescent="0.25">
      <c r="A128" s="47" t="s">
        <v>373</v>
      </c>
      <c r="B128" s="60" t="s">
        <v>370</v>
      </c>
      <c r="C128" s="133">
        <v>0</v>
      </c>
      <c r="D128" s="133" t="s">
        <v>1509</v>
      </c>
      <c r="E128" s="51"/>
      <c r="F128" s="69">
        <f t="shared" si="7"/>
        <v>0</v>
      </c>
      <c r="G128" s="69" t="str">
        <f t="shared" si="8"/>
        <v/>
      </c>
      <c r="H128" s="31"/>
      <c r="L128" s="31"/>
      <c r="M128" s="31"/>
    </row>
    <row r="129" spans="1:14" x14ac:dyDescent="0.25">
      <c r="A129" s="47" t="s">
        <v>374</v>
      </c>
      <c r="B129" s="60" t="s">
        <v>372</v>
      </c>
      <c r="C129" s="133">
        <v>0</v>
      </c>
      <c r="D129" s="133" t="s">
        <v>1509</v>
      </c>
      <c r="E129" s="51"/>
      <c r="F129" s="69">
        <f t="shared" si="7"/>
        <v>0</v>
      </c>
      <c r="G129" s="69" t="str">
        <f t="shared" si="8"/>
        <v/>
      </c>
      <c r="H129" s="31"/>
      <c r="L129" s="31"/>
      <c r="M129" s="31"/>
    </row>
    <row r="130" spans="1:14" outlineLevel="1" x14ac:dyDescent="0.25">
      <c r="A130" s="47" t="s">
        <v>375</v>
      </c>
      <c r="B130" s="60" t="s">
        <v>257</v>
      </c>
      <c r="C130" s="133">
        <v>0</v>
      </c>
      <c r="D130" s="133" t="s">
        <v>1509</v>
      </c>
      <c r="E130" s="51"/>
      <c r="F130" s="69">
        <f t="shared" si="7"/>
        <v>0</v>
      </c>
      <c r="G130" s="69" t="str">
        <f t="shared" si="8"/>
        <v/>
      </c>
      <c r="H130" s="31"/>
      <c r="L130" s="31"/>
      <c r="M130" s="31"/>
    </row>
    <row r="131" spans="1:14" outlineLevel="1" x14ac:dyDescent="0.25">
      <c r="A131" s="47" t="s">
        <v>376</v>
      </c>
      <c r="B131" s="81" t="s">
        <v>259</v>
      </c>
      <c r="C131" s="86">
        <f>SUM(C112:C130)</f>
        <v>26622.46</v>
      </c>
      <c r="D131" s="86">
        <f>SUM(D112:D130)</f>
        <v>0</v>
      </c>
      <c r="E131" s="51"/>
      <c r="F131" s="69">
        <f>SUM(F112:F130)</f>
        <v>1</v>
      </c>
      <c r="G131" s="69">
        <f>SUM(G112:G130)</f>
        <v>0</v>
      </c>
      <c r="H131" s="31"/>
      <c r="L131" s="31"/>
      <c r="M131" s="31"/>
    </row>
    <row r="132" spans="1:14" hidden="1" outlineLevel="1" x14ac:dyDescent="0.25">
      <c r="A132" s="47" t="s">
        <v>377</v>
      </c>
      <c r="B132" s="74" t="s">
        <v>261</v>
      </c>
      <c r="C132" s="133"/>
      <c r="D132" s="133"/>
      <c r="E132" s="51"/>
      <c r="F132" s="69" t="str">
        <f t="shared" si="7"/>
        <v/>
      </c>
      <c r="G132" s="69" t="str">
        <f t="shared" si="8"/>
        <v/>
      </c>
      <c r="H132" s="31"/>
      <c r="L132" s="31"/>
      <c r="M132" s="31"/>
    </row>
    <row r="133" spans="1:14" hidden="1" outlineLevel="1" x14ac:dyDescent="0.25">
      <c r="A133" s="47" t="s">
        <v>378</v>
      </c>
      <c r="B133" s="74" t="s">
        <v>261</v>
      </c>
      <c r="C133" s="133"/>
      <c r="D133" s="133"/>
      <c r="E133" s="51"/>
      <c r="F133" s="69" t="str">
        <f t="shared" si="7"/>
        <v/>
      </c>
      <c r="G133" s="69" t="str">
        <f t="shared" si="8"/>
        <v/>
      </c>
      <c r="H133" s="31"/>
      <c r="L133" s="31"/>
      <c r="M133" s="31"/>
    </row>
    <row r="134" spans="1:14" hidden="1" outlineLevel="1" x14ac:dyDescent="0.25">
      <c r="A134" s="47" t="s">
        <v>379</v>
      </c>
      <c r="B134" s="74" t="s">
        <v>261</v>
      </c>
      <c r="C134" s="133"/>
      <c r="D134" s="133"/>
      <c r="E134" s="51"/>
      <c r="F134" s="69" t="str">
        <f t="shared" si="7"/>
        <v/>
      </c>
      <c r="G134" s="69" t="str">
        <f t="shared" si="8"/>
        <v/>
      </c>
      <c r="H134" s="31"/>
      <c r="L134" s="31"/>
      <c r="M134" s="31"/>
    </row>
    <row r="135" spans="1:14" hidden="1" outlineLevel="1" x14ac:dyDescent="0.25">
      <c r="A135" s="47" t="s">
        <v>380</v>
      </c>
      <c r="B135" s="74" t="s">
        <v>261</v>
      </c>
      <c r="C135" s="133"/>
      <c r="D135" s="133"/>
      <c r="E135" s="51"/>
      <c r="F135" s="69" t="str">
        <f t="shared" si="7"/>
        <v/>
      </c>
      <c r="G135" s="69" t="str">
        <f t="shared" si="8"/>
        <v/>
      </c>
      <c r="H135" s="31"/>
      <c r="L135" s="31"/>
      <c r="M135" s="31"/>
    </row>
    <row r="136" spans="1:14" hidden="1" outlineLevel="1" x14ac:dyDescent="0.25">
      <c r="A136" s="47" t="s">
        <v>381</v>
      </c>
      <c r="B136" s="74" t="s">
        <v>261</v>
      </c>
      <c r="C136" s="133"/>
      <c r="D136" s="133"/>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3">
        <v>7487.45</v>
      </c>
      <c r="D138" s="133" t="s">
        <v>1509</v>
      </c>
      <c r="E138" s="70"/>
      <c r="F138" s="69">
        <f t="shared" ref="F138:F162" si="9">IF($C$157=0,"",IF(C138="[for completion]","",IF(C138="","",C138/$C$157)))</f>
        <v>0.70372556446451184</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3">
        <v>0</v>
      </c>
      <c r="D139" s="133" t="s">
        <v>1509</v>
      </c>
      <c r="E139" s="70"/>
      <c r="F139" s="69">
        <f t="shared" si="9"/>
        <v>0</v>
      </c>
      <c r="G139" s="69" t="str">
        <f t="shared" si="10"/>
        <v/>
      </c>
      <c r="H139" s="31"/>
      <c r="I139" s="34"/>
      <c r="J139" s="34"/>
      <c r="K139" s="34"/>
      <c r="L139" s="31"/>
      <c r="M139" s="31"/>
      <c r="N139" s="31"/>
    </row>
    <row r="140" spans="1:14" s="30" customFormat="1" x14ac:dyDescent="0.25">
      <c r="A140" s="47" t="s">
        <v>385</v>
      </c>
      <c r="B140" s="60" t="s">
        <v>344</v>
      </c>
      <c r="C140" s="133">
        <v>0</v>
      </c>
      <c r="D140" s="133" t="s">
        <v>1509</v>
      </c>
      <c r="E140" s="70"/>
      <c r="F140" s="69">
        <f t="shared" si="9"/>
        <v>0</v>
      </c>
      <c r="G140" s="69" t="str">
        <f t="shared" si="10"/>
        <v/>
      </c>
      <c r="H140" s="31"/>
      <c r="I140" s="34"/>
      <c r="J140" s="34"/>
      <c r="K140" s="34"/>
      <c r="L140" s="31"/>
      <c r="M140" s="31"/>
      <c r="N140" s="31"/>
    </row>
    <row r="141" spans="1:14" s="30" customFormat="1" x14ac:dyDescent="0.25">
      <c r="A141" s="47" t="s">
        <v>386</v>
      </c>
      <c r="B141" s="60" t="s">
        <v>346</v>
      </c>
      <c r="C141" s="133">
        <v>0</v>
      </c>
      <c r="D141" s="133" t="s">
        <v>1509</v>
      </c>
      <c r="E141" s="70"/>
      <c r="F141" s="69">
        <f t="shared" si="9"/>
        <v>0</v>
      </c>
      <c r="G141" s="69" t="str">
        <f t="shared" si="10"/>
        <v/>
      </c>
      <c r="H141" s="31"/>
      <c r="I141" s="34"/>
      <c r="J141" s="34"/>
      <c r="K141" s="34"/>
      <c r="L141" s="31"/>
      <c r="M141" s="31"/>
      <c r="N141" s="31"/>
    </row>
    <row r="142" spans="1:14" s="30" customFormat="1" x14ac:dyDescent="0.25">
      <c r="A142" s="47" t="s">
        <v>387</v>
      </c>
      <c r="B142" s="60" t="s">
        <v>348</v>
      </c>
      <c r="C142" s="133">
        <v>383.04</v>
      </c>
      <c r="D142" s="133" t="s">
        <v>1509</v>
      </c>
      <c r="E142" s="70"/>
      <c r="F142" s="69">
        <f t="shared" si="9"/>
        <v>3.6000913557016956E-2</v>
      </c>
      <c r="G142" s="69" t="str">
        <f t="shared" si="10"/>
        <v/>
      </c>
      <c r="H142" s="31"/>
      <c r="I142" s="34"/>
      <c r="J142" s="34"/>
      <c r="K142" s="34"/>
      <c r="L142" s="31"/>
      <c r="M142" s="31"/>
      <c r="N142" s="31"/>
    </row>
    <row r="143" spans="1:14" s="30" customFormat="1" x14ac:dyDescent="0.25">
      <c r="A143" s="47" t="s">
        <v>388</v>
      </c>
      <c r="B143" s="60" t="s">
        <v>350</v>
      </c>
      <c r="C143" s="133">
        <v>0</v>
      </c>
      <c r="D143" s="133" t="s">
        <v>1509</v>
      </c>
      <c r="E143" s="51"/>
      <c r="F143" s="69">
        <f t="shared" si="9"/>
        <v>0</v>
      </c>
      <c r="G143" s="69" t="str">
        <f t="shared" si="10"/>
        <v/>
      </c>
      <c r="H143" s="31"/>
      <c r="I143" s="34"/>
      <c r="J143" s="34"/>
      <c r="K143" s="34"/>
      <c r="L143" s="31"/>
      <c r="M143" s="31"/>
      <c r="N143" s="31"/>
    </row>
    <row r="144" spans="1:14" x14ac:dyDescent="0.25">
      <c r="A144" s="47" t="s">
        <v>389</v>
      </c>
      <c r="B144" s="60" t="s">
        <v>352</v>
      </c>
      <c r="C144" s="133">
        <v>0</v>
      </c>
      <c r="D144" s="133" t="s">
        <v>1509</v>
      </c>
      <c r="E144" s="51"/>
      <c r="F144" s="69">
        <f t="shared" si="9"/>
        <v>0</v>
      </c>
      <c r="G144" s="69" t="str">
        <f t="shared" si="10"/>
        <v/>
      </c>
      <c r="H144" s="31"/>
      <c r="L144" s="31"/>
      <c r="M144" s="31"/>
    </row>
    <row r="145" spans="1:14" x14ac:dyDescent="0.25">
      <c r="A145" s="47" t="s">
        <v>390</v>
      </c>
      <c r="B145" s="60" t="s">
        <v>354</v>
      </c>
      <c r="C145" s="133">
        <v>1209.3800000000001</v>
      </c>
      <c r="D145" s="133" t="s">
        <v>1509</v>
      </c>
      <c r="E145" s="51"/>
      <c r="F145" s="69">
        <f t="shared" si="9"/>
        <v>0.11366641822677832</v>
      </c>
      <c r="G145" s="69" t="str">
        <f t="shared" si="10"/>
        <v/>
      </c>
      <c r="H145" s="31"/>
      <c r="L145" s="31"/>
      <c r="M145" s="31"/>
      <c r="N145" s="32"/>
    </row>
    <row r="146" spans="1:14" x14ac:dyDescent="0.25">
      <c r="A146" s="47" t="s">
        <v>391</v>
      </c>
      <c r="B146" s="60" t="s">
        <v>356</v>
      </c>
      <c r="C146" s="133">
        <v>0</v>
      </c>
      <c r="D146" s="133" t="s">
        <v>1509</v>
      </c>
      <c r="E146" s="51"/>
      <c r="F146" s="69">
        <f t="shared" si="9"/>
        <v>0</v>
      </c>
      <c r="G146" s="69" t="str">
        <f t="shared" si="10"/>
        <v/>
      </c>
      <c r="H146" s="31"/>
      <c r="L146" s="31"/>
      <c r="M146" s="31"/>
      <c r="N146" s="32"/>
    </row>
    <row r="147" spans="1:14" x14ac:dyDescent="0.25">
      <c r="A147" s="47" t="s">
        <v>392</v>
      </c>
      <c r="B147" s="47" t="s">
        <v>358</v>
      </c>
      <c r="C147" s="133">
        <v>0</v>
      </c>
      <c r="D147" s="133" t="s">
        <v>1509</v>
      </c>
      <c r="F147" s="69">
        <f t="shared" si="9"/>
        <v>0</v>
      </c>
      <c r="G147" s="69" t="str">
        <f t="shared" si="10"/>
        <v/>
      </c>
      <c r="H147" s="31"/>
      <c r="L147" s="31"/>
      <c r="M147" s="31"/>
      <c r="N147" s="32"/>
    </row>
    <row r="148" spans="1:14" x14ac:dyDescent="0.25">
      <c r="A148" s="47" t="s">
        <v>393</v>
      </c>
      <c r="B148" s="60" t="s">
        <v>360</v>
      </c>
      <c r="C148" s="133">
        <v>0</v>
      </c>
      <c r="D148" s="133" t="s">
        <v>1509</v>
      </c>
      <c r="E148" s="51"/>
      <c r="F148" s="69">
        <f t="shared" si="9"/>
        <v>0</v>
      </c>
      <c r="G148" s="69" t="str">
        <f t="shared" si="10"/>
        <v/>
      </c>
      <c r="H148" s="31"/>
      <c r="L148" s="31"/>
      <c r="M148" s="31"/>
      <c r="N148" s="32"/>
    </row>
    <row r="149" spans="1:14" x14ac:dyDescent="0.25">
      <c r="A149" s="47" t="s">
        <v>394</v>
      </c>
      <c r="B149" s="60" t="s">
        <v>361</v>
      </c>
      <c r="C149" s="133">
        <v>0</v>
      </c>
      <c r="D149" s="133" t="s">
        <v>1509</v>
      </c>
      <c r="E149" s="51"/>
      <c r="F149" s="69">
        <f t="shared" si="9"/>
        <v>0</v>
      </c>
      <c r="G149" s="69" t="str">
        <f t="shared" si="10"/>
        <v/>
      </c>
      <c r="H149" s="31"/>
      <c r="L149" s="31"/>
      <c r="M149" s="31"/>
      <c r="N149" s="32"/>
    </row>
    <row r="150" spans="1:14" x14ac:dyDescent="0.25">
      <c r="A150" s="47" t="s">
        <v>395</v>
      </c>
      <c r="B150" s="60" t="s">
        <v>363</v>
      </c>
      <c r="C150" s="133">
        <v>0</v>
      </c>
      <c r="D150" s="133" t="s">
        <v>1509</v>
      </c>
      <c r="E150" s="51"/>
      <c r="F150" s="69">
        <f t="shared" si="9"/>
        <v>0</v>
      </c>
      <c r="G150" s="69" t="str">
        <f t="shared" si="10"/>
        <v/>
      </c>
      <c r="H150" s="31"/>
      <c r="L150" s="31"/>
      <c r="M150" s="31"/>
      <c r="N150" s="32"/>
    </row>
    <row r="151" spans="1:14" x14ac:dyDescent="0.25">
      <c r="A151" s="47" t="s">
        <v>396</v>
      </c>
      <c r="B151" s="47" t="s">
        <v>367</v>
      </c>
      <c r="C151" s="133">
        <v>0</v>
      </c>
      <c r="D151" s="133" t="s">
        <v>1509</v>
      </c>
      <c r="E151" s="51"/>
      <c r="F151" s="69">
        <f t="shared" si="9"/>
        <v>0</v>
      </c>
      <c r="G151" s="69" t="str">
        <f t="shared" si="10"/>
        <v/>
      </c>
      <c r="H151" s="31"/>
      <c r="L151" s="31"/>
      <c r="M151" s="31"/>
      <c r="N151" s="32"/>
    </row>
    <row r="152" spans="1:14" x14ac:dyDescent="0.25">
      <c r="A152" s="47" t="s">
        <v>397</v>
      </c>
      <c r="B152" s="79" t="s">
        <v>365</v>
      </c>
      <c r="C152" s="133">
        <v>0</v>
      </c>
      <c r="D152" s="133" t="s">
        <v>1509</v>
      </c>
      <c r="E152" s="51"/>
      <c r="F152" s="69">
        <f t="shared" si="9"/>
        <v>0</v>
      </c>
      <c r="G152" s="69" t="str">
        <f t="shared" si="10"/>
        <v/>
      </c>
      <c r="H152" s="31"/>
      <c r="L152" s="31"/>
      <c r="M152" s="31"/>
      <c r="N152" s="32"/>
    </row>
    <row r="153" spans="1:14" x14ac:dyDescent="0.25">
      <c r="A153" s="47" t="s">
        <v>398</v>
      </c>
      <c r="B153" s="60" t="s">
        <v>368</v>
      </c>
      <c r="C153" s="133">
        <v>0</v>
      </c>
      <c r="D153" s="133" t="s">
        <v>1509</v>
      </c>
      <c r="E153" s="51"/>
      <c r="F153" s="69">
        <f t="shared" si="9"/>
        <v>0</v>
      </c>
      <c r="G153" s="69" t="str">
        <f t="shared" si="10"/>
        <v/>
      </c>
      <c r="H153" s="31"/>
      <c r="L153" s="31"/>
      <c r="M153" s="31"/>
      <c r="N153" s="32"/>
    </row>
    <row r="154" spans="1:14" x14ac:dyDescent="0.25">
      <c r="A154" s="47" t="s">
        <v>399</v>
      </c>
      <c r="B154" s="60" t="s">
        <v>370</v>
      </c>
      <c r="C154" s="133">
        <v>0</v>
      </c>
      <c r="D154" s="133" t="s">
        <v>1509</v>
      </c>
      <c r="E154" s="51"/>
      <c r="F154" s="69">
        <f t="shared" si="9"/>
        <v>0</v>
      </c>
      <c r="G154" s="69" t="str">
        <f t="shared" si="10"/>
        <v/>
      </c>
      <c r="H154" s="31"/>
      <c r="L154" s="31"/>
      <c r="M154" s="31"/>
      <c r="N154" s="32"/>
    </row>
    <row r="155" spans="1:14" x14ac:dyDescent="0.25">
      <c r="A155" s="47" t="s">
        <v>400</v>
      </c>
      <c r="B155" s="60" t="s">
        <v>372</v>
      </c>
      <c r="C155" s="133">
        <v>1559.86</v>
      </c>
      <c r="D155" s="133" t="s">
        <v>1509</v>
      </c>
      <c r="E155" s="51"/>
      <c r="F155" s="69">
        <f t="shared" si="9"/>
        <v>0.14660710375169295</v>
      </c>
      <c r="G155" s="69" t="str">
        <f t="shared" si="10"/>
        <v/>
      </c>
      <c r="H155" s="31"/>
      <c r="L155" s="31"/>
      <c r="M155" s="31"/>
      <c r="N155" s="32"/>
    </row>
    <row r="156" spans="1:14" outlineLevel="1" x14ac:dyDescent="0.25">
      <c r="A156" s="47" t="s">
        <v>401</v>
      </c>
      <c r="B156" s="60" t="s">
        <v>257</v>
      </c>
      <c r="C156" s="133">
        <v>0</v>
      </c>
      <c r="D156" s="133" t="s">
        <v>1509</v>
      </c>
      <c r="E156" s="51"/>
      <c r="F156" s="69">
        <f t="shared" si="9"/>
        <v>0</v>
      </c>
      <c r="G156" s="69" t="str">
        <f t="shared" si="10"/>
        <v/>
      </c>
      <c r="H156" s="31"/>
      <c r="L156" s="31"/>
      <c r="M156" s="31"/>
      <c r="N156" s="32"/>
    </row>
    <row r="157" spans="1:14" outlineLevel="1" x14ac:dyDescent="0.25">
      <c r="A157" s="47" t="s">
        <v>402</v>
      </c>
      <c r="B157" s="81" t="s">
        <v>259</v>
      </c>
      <c r="C157" s="86">
        <f>SUM(C138:C156)</f>
        <v>10639.73</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hidden="1" outlineLevel="1" x14ac:dyDescent="0.25">
      <c r="A158" s="47" t="s">
        <v>403</v>
      </c>
      <c r="B158" s="74" t="s">
        <v>261</v>
      </c>
      <c r="C158" s="133"/>
      <c r="D158" s="133"/>
      <c r="E158" s="51"/>
      <c r="F158" s="69" t="str">
        <f t="shared" si="9"/>
        <v/>
      </c>
      <c r="G158" s="69" t="str">
        <f t="shared" si="10"/>
        <v/>
      </c>
      <c r="H158" s="31"/>
      <c r="L158" s="31"/>
      <c r="M158" s="31"/>
      <c r="N158" s="32"/>
    </row>
    <row r="159" spans="1:14" hidden="1" outlineLevel="1" x14ac:dyDescent="0.25">
      <c r="A159" s="47" t="s">
        <v>404</v>
      </c>
      <c r="B159" s="74" t="s">
        <v>261</v>
      </c>
      <c r="C159" s="133"/>
      <c r="D159" s="133"/>
      <c r="E159" s="51"/>
      <c r="F159" s="69" t="str">
        <f t="shared" si="9"/>
        <v/>
      </c>
      <c r="G159" s="69" t="str">
        <f t="shared" si="10"/>
        <v/>
      </c>
      <c r="H159" s="31"/>
      <c r="L159" s="31"/>
      <c r="M159" s="31"/>
      <c r="N159" s="32"/>
    </row>
    <row r="160" spans="1:14" hidden="1" outlineLevel="1" x14ac:dyDescent="0.25">
      <c r="A160" s="47" t="s">
        <v>405</v>
      </c>
      <c r="B160" s="74" t="s">
        <v>261</v>
      </c>
      <c r="C160" s="133"/>
      <c r="D160" s="133"/>
      <c r="E160" s="51"/>
      <c r="F160" s="69" t="str">
        <f t="shared" si="9"/>
        <v/>
      </c>
      <c r="G160" s="69" t="str">
        <f t="shared" si="10"/>
        <v/>
      </c>
      <c r="H160" s="31"/>
      <c r="L160" s="31"/>
      <c r="M160" s="31"/>
      <c r="N160" s="32"/>
    </row>
    <row r="161" spans="1:14" hidden="1" outlineLevel="1" x14ac:dyDescent="0.25">
      <c r="A161" s="47" t="s">
        <v>406</v>
      </c>
      <c r="B161" s="74" t="s">
        <v>261</v>
      </c>
      <c r="C161" s="133"/>
      <c r="D161" s="133"/>
      <c r="E161" s="51"/>
      <c r="F161" s="69" t="str">
        <f t="shared" si="9"/>
        <v/>
      </c>
      <c r="G161" s="69" t="str">
        <f t="shared" si="10"/>
        <v/>
      </c>
      <c r="H161" s="31"/>
      <c r="L161" s="31"/>
      <c r="M161" s="31"/>
      <c r="N161" s="32"/>
    </row>
    <row r="162" spans="1:14" hidden="1" outlineLevel="1" x14ac:dyDescent="0.25">
      <c r="A162" s="47" t="s">
        <v>407</v>
      </c>
      <c r="B162" s="74" t="s">
        <v>261</v>
      </c>
      <c r="C162" s="133"/>
      <c r="D162" s="133"/>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3">
        <v>9430.35</v>
      </c>
      <c r="D164" s="133" t="s">
        <v>1509</v>
      </c>
      <c r="E164" s="87"/>
      <c r="F164" s="69">
        <f>IF($C$167=0,"",IF(C164="[for completion]","",IF(C164="","",C164/$C$167)))</f>
        <v>0.88633358177322175</v>
      </c>
      <c r="G164" s="69" t="str">
        <f>IF($D$167=0,"",IF(D164="[for completion]","",IF(D164="","",D164/$D$167)))</f>
        <v/>
      </c>
      <c r="H164" s="31"/>
      <c r="L164" s="31"/>
      <c r="M164" s="31"/>
      <c r="N164" s="32"/>
    </row>
    <row r="165" spans="1:14" x14ac:dyDescent="0.25">
      <c r="A165" s="47" t="s">
        <v>411</v>
      </c>
      <c r="B165" s="63" t="s">
        <v>412</v>
      </c>
      <c r="C165" s="133">
        <v>1209.3800000000001</v>
      </c>
      <c r="D165" s="133" t="s">
        <v>1509</v>
      </c>
      <c r="E165" s="87"/>
      <c r="F165" s="69">
        <f>IF($C$167=0,"",IF(C165="[for completion]","",IF(C165="","",C165/$C$167)))</f>
        <v>0.11366641822677832</v>
      </c>
      <c r="G165" s="69" t="str">
        <f>IF($D$167=0,"",IF(D165="[for completion]","",IF(D165="","",D165/$D$167)))</f>
        <v/>
      </c>
      <c r="H165" s="31"/>
      <c r="L165" s="31"/>
      <c r="M165" s="31"/>
      <c r="N165" s="32"/>
    </row>
    <row r="166" spans="1:14" x14ac:dyDescent="0.25">
      <c r="A166" s="47" t="s">
        <v>413</v>
      </c>
      <c r="B166" s="63" t="s">
        <v>257</v>
      </c>
      <c r="C166" s="133">
        <v>0</v>
      </c>
      <c r="D166" s="133" t="s">
        <v>1509</v>
      </c>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10639.73</v>
      </c>
      <c r="D167" s="89">
        <f>SUM(D164:D166)</f>
        <v>0</v>
      </c>
      <c r="E167" s="87"/>
      <c r="F167" s="90">
        <f>SUM(F164:F166)</f>
        <v>1</v>
      </c>
      <c r="G167" s="90">
        <f>SUM(G164:G166)</f>
        <v>0</v>
      </c>
      <c r="H167" s="31"/>
      <c r="L167" s="31"/>
      <c r="M167" s="31"/>
      <c r="N167" s="32"/>
    </row>
    <row r="168" spans="1:14" hidden="1" outlineLevel="1" x14ac:dyDescent="0.25">
      <c r="A168" s="47" t="s">
        <v>415</v>
      </c>
      <c r="B168" s="91"/>
      <c r="C168" s="170"/>
      <c r="D168" s="170"/>
      <c r="E168" s="87"/>
      <c r="F168" s="171"/>
      <c r="G168" s="155"/>
      <c r="H168" s="31"/>
      <c r="L168" s="31"/>
      <c r="M168" s="31"/>
      <c r="N168" s="32"/>
    </row>
    <row r="169" spans="1:14" hidden="1" outlineLevel="1" x14ac:dyDescent="0.25">
      <c r="A169" s="47" t="s">
        <v>416</v>
      </c>
      <c r="B169" s="91"/>
      <c r="C169" s="170"/>
      <c r="D169" s="170"/>
      <c r="E169" s="87"/>
      <c r="F169" s="171"/>
      <c r="G169" s="155"/>
      <c r="H169" s="31"/>
      <c r="L169" s="31"/>
      <c r="M169" s="31"/>
      <c r="N169" s="32"/>
    </row>
    <row r="170" spans="1:14" hidden="1" outlineLevel="1" x14ac:dyDescent="0.25">
      <c r="A170" s="47" t="s">
        <v>417</v>
      </c>
      <c r="B170" s="91"/>
      <c r="C170" s="170"/>
      <c r="D170" s="170"/>
      <c r="E170" s="87"/>
      <c r="F170" s="171"/>
      <c r="G170" s="155"/>
      <c r="H170" s="31"/>
      <c r="L170" s="31"/>
      <c r="M170" s="31"/>
      <c r="N170" s="32"/>
    </row>
    <row r="171" spans="1:14" hidden="1" outlineLevel="1" x14ac:dyDescent="0.25">
      <c r="A171" s="47" t="s">
        <v>418</v>
      </c>
      <c r="B171" s="91"/>
      <c r="C171" s="170"/>
      <c r="D171" s="170"/>
      <c r="E171" s="87"/>
      <c r="F171" s="171"/>
      <c r="G171" s="155"/>
      <c r="H171" s="31"/>
      <c r="L171" s="31"/>
      <c r="M171" s="31"/>
      <c r="N171" s="32"/>
    </row>
    <row r="172" spans="1:14" hidden="1" outlineLevel="1" x14ac:dyDescent="0.25">
      <c r="A172" s="47" t="s">
        <v>419</v>
      </c>
      <c r="B172" s="91"/>
      <c r="C172" s="170"/>
      <c r="D172" s="170"/>
      <c r="E172" s="87"/>
      <c r="F172" s="171"/>
      <c r="G172" s="155"/>
      <c r="H172" s="31"/>
      <c r="L172" s="31"/>
      <c r="M172" s="31"/>
      <c r="N172" s="32"/>
    </row>
    <row r="173" spans="1:14" ht="15" customHeight="1" collapsed="1" x14ac:dyDescent="0.25">
      <c r="A173" s="56"/>
      <c r="B173" s="57" t="s">
        <v>420</v>
      </c>
      <c r="C173" s="56" t="s">
        <v>222</v>
      </c>
      <c r="D173" s="56"/>
      <c r="E173" s="58"/>
      <c r="F173" s="59" t="s">
        <v>421</v>
      </c>
      <c r="G173" s="59"/>
      <c r="H173" s="31"/>
      <c r="L173" s="31"/>
      <c r="M173" s="31"/>
      <c r="N173" s="32"/>
    </row>
    <row r="174" spans="1:14" ht="15" customHeight="1" x14ac:dyDescent="0.25">
      <c r="A174" s="47" t="s">
        <v>422</v>
      </c>
      <c r="B174" s="60" t="s">
        <v>423</v>
      </c>
      <c r="C174" s="133">
        <v>0</v>
      </c>
      <c r="D174" s="164"/>
      <c r="E174" s="39"/>
      <c r="F174" s="69" t="str">
        <f>IF($C$179=0,"",IF(C174="[for completion]","",C174/$C$179))</f>
        <v/>
      </c>
      <c r="G174" s="162"/>
      <c r="H174" s="31"/>
      <c r="L174" s="31"/>
      <c r="M174" s="31"/>
      <c r="N174" s="32"/>
    </row>
    <row r="175" spans="1:14" ht="30.75" customHeight="1" x14ac:dyDescent="0.25">
      <c r="A175" s="47" t="s">
        <v>424</v>
      </c>
      <c r="B175" s="60" t="s">
        <v>425</v>
      </c>
      <c r="C175" s="133">
        <v>0</v>
      </c>
      <c r="D175" s="53"/>
      <c r="E175" s="75"/>
      <c r="F175" s="69" t="str">
        <f>IF($C$179=0,"",IF(C175="[for completion]","",C175/$C$179))</f>
        <v/>
      </c>
      <c r="G175" s="162"/>
      <c r="H175" s="31"/>
      <c r="L175" s="31"/>
      <c r="M175" s="31"/>
      <c r="N175" s="32"/>
    </row>
    <row r="176" spans="1:14" x14ac:dyDescent="0.25">
      <c r="A176" s="47" t="s">
        <v>426</v>
      </c>
      <c r="B176" s="60" t="s">
        <v>427</v>
      </c>
      <c r="C176" s="133">
        <v>0</v>
      </c>
      <c r="D176" s="53"/>
      <c r="E176" s="75"/>
      <c r="F176" s="69" t="str">
        <f>IF($C$179=0,"",IF(C176="[for completion]","",C176/$C$179))</f>
        <v/>
      </c>
      <c r="G176" s="162"/>
      <c r="H176" s="31"/>
      <c r="L176" s="31"/>
      <c r="M176" s="31"/>
      <c r="N176" s="32"/>
    </row>
    <row r="177" spans="1:14" x14ac:dyDescent="0.25">
      <c r="A177" s="47" t="s">
        <v>428</v>
      </c>
      <c r="B177" s="60" t="s">
        <v>429</v>
      </c>
      <c r="C177" s="133">
        <v>0</v>
      </c>
      <c r="D177" s="53"/>
      <c r="E177" s="75"/>
      <c r="F177" s="69" t="str">
        <f>IF($C$179=0,"",IF(C177="[for completion]","",C177/$C$179))</f>
        <v/>
      </c>
      <c r="G177" s="162"/>
      <c r="H177" s="31"/>
      <c r="L177" s="31"/>
      <c r="M177" s="31"/>
      <c r="N177" s="32"/>
    </row>
    <row r="178" spans="1:14" x14ac:dyDescent="0.25">
      <c r="A178" s="47" t="s">
        <v>430</v>
      </c>
      <c r="B178" s="60" t="s">
        <v>257</v>
      </c>
      <c r="C178" s="133">
        <v>0</v>
      </c>
      <c r="D178" s="53"/>
      <c r="E178" s="75"/>
      <c r="F178" s="69" t="str">
        <f t="shared" ref="F178:F187" si="11">IF($C$179=0,"",IF(C178="[for completion]","",C178/$C$179))</f>
        <v/>
      </c>
      <c r="G178" s="162"/>
      <c r="H178" s="31"/>
      <c r="L178" s="31"/>
      <c r="M178" s="31"/>
      <c r="N178" s="32"/>
    </row>
    <row r="179" spans="1:14" x14ac:dyDescent="0.25">
      <c r="A179" s="47" t="s">
        <v>431</v>
      </c>
      <c r="B179" s="81" t="s">
        <v>259</v>
      </c>
      <c r="C179" s="72">
        <f>SUM(C174:C178)</f>
        <v>0</v>
      </c>
      <c r="E179" s="75"/>
      <c r="F179" s="73">
        <f>SUM(F174:F178)</f>
        <v>0</v>
      </c>
      <c r="G179" s="162"/>
      <c r="H179" s="31"/>
      <c r="L179" s="31"/>
      <c r="M179" s="31"/>
      <c r="N179" s="32"/>
    </row>
    <row r="180" spans="1:14" hidden="1" outlineLevel="1" x14ac:dyDescent="0.25">
      <c r="A180" s="47" t="s">
        <v>432</v>
      </c>
      <c r="B180" s="92" t="s">
        <v>433</v>
      </c>
      <c r="C180" s="133"/>
      <c r="D180" s="53"/>
      <c r="E180" s="75"/>
      <c r="F180" s="69" t="str">
        <f t="shared" si="11"/>
        <v/>
      </c>
      <c r="G180" s="162"/>
      <c r="H180" s="31"/>
      <c r="L180" s="31"/>
      <c r="M180" s="31"/>
      <c r="N180" s="32"/>
    </row>
    <row r="181" spans="1:14" s="93" customFormat="1" ht="30" hidden="1" outlineLevel="1" x14ac:dyDescent="0.25">
      <c r="A181" s="47" t="s">
        <v>434</v>
      </c>
      <c r="B181" s="92" t="s">
        <v>435</v>
      </c>
      <c r="C181" s="172"/>
      <c r="D181" s="173"/>
      <c r="F181" s="69" t="str">
        <f t="shared" si="11"/>
        <v/>
      </c>
      <c r="G181" s="173"/>
    </row>
    <row r="182" spans="1:14" ht="30" hidden="1" outlineLevel="1" x14ac:dyDescent="0.25">
      <c r="A182" s="47" t="s">
        <v>436</v>
      </c>
      <c r="B182" s="92" t="s">
        <v>437</v>
      </c>
      <c r="C182" s="133"/>
      <c r="D182" s="53"/>
      <c r="E182" s="75"/>
      <c r="F182" s="69" t="str">
        <f t="shared" si="11"/>
        <v/>
      </c>
      <c r="G182" s="162"/>
      <c r="H182" s="31"/>
      <c r="L182" s="31"/>
      <c r="M182" s="31"/>
      <c r="N182" s="32"/>
    </row>
    <row r="183" spans="1:14" hidden="1" outlineLevel="1" x14ac:dyDescent="0.25">
      <c r="A183" s="47" t="s">
        <v>438</v>
      </c>
      <c r="B183" s="92" t="s">
        <v>439</v>
      </c>
      <c r="C183" s="133"/>
      <c r="D183" s="53"/>
      <c r="E183" s="75"/>
      <c r="F183" s="69" t="str">
        <f t="shared" si="11"/>
        <v/>
      </c>
      <c r="G183" s="162"/>
      <c r="H183" s="31"/>
      <c r="L183" s="31"/>
      <c r="M183" s="31"/>
      <c r="N183" s="32"/>
    </row>
    <row r="184" spans="1:14" s="93" customFormat="1" ht="30" hidden="1" outlineLevel="1" x14ac:dyDescent="0.25">
      <c r="A184" s="47" t="s">
        <v>440</v>
      </c>
      <c r="B184" s="92" t="s">
        <v>441</v>
      </c>
      <c r="C184" s="172"/>
      <c r="D184" s="173"/>
      <c r="F184" s="69" t="str">
        <f t="shared" si="11"/>
        <v/>
      </c>
      <c r="G184" s="173"/>
    </row>
    <row r="185" spans="1:14" ht="30" hidden="1" outlineLevel="1" x14ac:dyDescent="0.25">
      <c r="A185" s="47" t="s">
        <v>442</v>
      </c>
      <c r="B185" s="92" t="s">
        <v>443</v>
      </c>
      <c r="C185" s="133"/>
      <c r="D185" s="53"/>
      <c r="E185" s="75"/>
      <c r="F185" s="69" t="str">
        <f t="shared" si="11"/>
        <v/>
      </c>
      <c r="G185" s="162"/>
      <c r="H185" s="31"/>
      <c r="L185" s="31"/>
      <c r="M185" s="31"/>
      <c r="N185" s="32"/>
    </row>
    <row r="186" spans="1:14" hidden="1" outlineLevel="1" x14ac:dyDescent="0.25">
      <c r="A186" s="47" t="s">
        <v>444</v>
      </c>
      <c r="B186" s="92" t="s">
        <v>445</v>
      </c>
      <c r="C186" s="133"/>
      <c r="D186" s="53"/>
      <c r="E186" s="75"/>
      <c r="F186" s="69" t="str">
        <f t="shared" si="11"/>
        <v/>
      </c>
      <c r="G186" s="162"/>
      <c r="H186" s="31"/>
      <c r="L186" s="31"/>
      <c r="M186" s="31"/>
      <c r="N186" s="32"/>
    </row>
    <row r="187" spans="1:14" hidden="1" outlineLevel="1" x14ac:dyDescent="0.25">
      <c r="A187" s="47" t="s">
        <v>446</v>
      </c>
      <c r="B187" s="92" t="s">
        <v>447</v>
      </c>
      <c r="C187" s="133"/>
      <c r="D187" s="53"/>
      <c r="E187" s="75"/>
      <c r="F187" s="69" t="str">
        <f t="shared" si="11"/>
        <v/>
      </c>
      <c r="G187" s="162"/>
      <c r="H187" s="31"/>
      <c r="L187" s="31"/>
      <c r="M187" s="31"/>
      <c r="N187" s="32"/>
    </row>
    <row r="188" spans="1:14" hidden="1" outlineLevel="1" x14ac:dyDescent="0.25">
      <c r="A188" s="47" t="s">
        <v>448</v>
      </c>
      <c r="B188" s="93"/>
      <c r="E188" s="75"/>
      <c r="F188" s="70"/>
      <c r="G188" s="70"/>
      <c r="H188" s="31"/>
      <c r="L188" s="31"/>
      <c r="M188" s="31"/>
      <c r="N188" s="32"/>
    </row>
    <row r="189" spans="1:14" hidden="1" outlineLevel="1" x14ac:dyDescent="0.25">
      <c r="A189" s="47" t="s">
        <v>449</v>
      </c>
      <c r="B189" s="93"/>
      <c r="E189" s="75"/>
      <c r="F189" s="70"/>
      <c r="G189" s="70"/>
      <c r="H189" s="31"/>
      <c r="L189" s="31"/>
      <c r="M189" s="31"/>
      <c r="N189" s="32"/>
    </row>
    <row r="190" spans="1:14" hidden="1" outlineLevel="1" x14ac:dyDescent="0.25">
      <c r="A190" s="47" t="s">
        <v>450</v>
      </c>
      <c r="B190" s="93"/>
      <c r="E190" s="75"/>
      <c r="F190" s="70"/>
      <c r="G190" s="70"/>
      <c r="H190" s="31"/>
      <c r="L190" s="31"/>
      <c r="M190" s="31"/>
      <c r="N190" s="32"/>
    </row>
    <row r="191" spans="1:14" hidden="1" outlineLevel="1" x14ac:dyDescent="0.25">
      <c r="A191" s="47" t="s">
        <v>451</v>
      </c>
      <c r="B191" s="74"/>
      <c r="E191" s="75"/>
      <c r="F191" s="70"/>
      <c r="G191" s="70"/>
      <c r="H191" s="31"/>
      <c r="L191" s="31"/>
      <c r="M191" s="31"/>
      <c r="N191" s="32"/>
    </row>
    <row r="192" spans="1:14" ht="15" customHeight="1" collapsed="1" x14ac:dyDescent="0.25">
      <c r="A192" s="56"/>
      <c r="B192" s="57" t="s">
        <v>452</v>
      </c>
      <c r="C192" s="56" t="s">
        <v>222</v>
      </c>
      <c r="D192" s="56"/>
      <c r="E192" s="58"/>
      <c r="F192" s="59" t="s">
        <v>421</v>
      </c>
      <c r="G192" s="59"/>
      <c r="H192" s="31"/>
      <c r="L192" s="31"/>
      <c r="M192" s="31"/>
      <c r="N192" s="32"/>
    </row>
    <row r="193" spans="1:14" x14ac:dyDescent="0.25">
      <c r="A193" s="47" t="s">
        <v>453</v>
      </c>
      <c r="B193" s="60" t="s">
        <v>454</v>
      </c>
      <c r="C193" s="133">
        <v>0</v>
      </c>
      <c r="D193" s="53"/>
      <c r="E193" s="68"/>
      <c r="F193" s="69" t="str">
        <f t="shared" ref="F193:F207" si="12">IF($C$209=0,"",IF(C193="[for completion]","",C193/$C$209))</f>
        <v/>
      </c>
      <c r="G193" s="162"/>
      <c r="H193" s="31"/>
      <c r="L193" s="31"/>
      <c r="M193" s="31"/>
      <c r="N193" s="32"/>
    </row>
    <row r="194" spans="1:14" x14ac:dyDescent="0.25">
      <c r="A194" s="47" t="s">
        <v>455</v>
      </c>
      <c r="B194" s="60" t="s">
        <v>456</v>
      </c>
      <c r="C194" s="133">
        <v>0</v>
      </c>
      <c r="D194" s="53"/>
      <c r="E194" s="75"/>
      <c r="F194" s="69" t="str">
        <f t="shared" si="12"/>
        <v/>
      </c>
      <c r="G194" s="163"/>
      <c r="H194" s="31"/>
      <c r="L194" s="31"/>
      <c r="M194" s="31"/>
      <c r="N194" s="32"/>
    </row>
    <row r="195" spans="1:14" x14ac:dyDescent="0.25">
      <c r="A195" s="47" t="s">
        <v>457</v>
      </c>
      <c r="B195" s="60" t="s">
        <v>458</v>
      </c>
      <c r="C195" s="133">
        <v>0</v>
      </c>
      <c r="D195" s="53"/>
      <c r="E195" s="75"/>
      <c r="F195" s="69" t="str">
        <f t="shared" si="12"/>
        <v/>
      </c>
      <c r="G195" s="163"/>
      <c r="H195" s="31"/>
      <c r="L195" s="31"/>
      <c r="M195" s="31"/>
      <c r="N195" s="32"/>
    </row>
    <row r="196" spans="1:14" x14ac:dyDescent="0.25">
      <c r="A196" s="47" t="s">
        <v>459</v>
      </c>
      <c r="B196" s="60" t="s">
        <v>460</v>
      </c>
      <c r="C196" s="133">
        <v>0</v>
      </c>
      <c r="D196" s="53"/>
      <c r="E196" s="75"/>
      <c r="F196" s="69" t="str">
        <f t="shared" si="12"/>
        <v/>
      </c>
      <c r="G196" s="163"/>
      <c r="H196" s="31"/>
      <c r="L196" s="31"/>
      <c r="M196" s="31"/>
      <c r="N196" s="32"/>
    </row>
    <row r="197" spans="1:14" x14ac:dyDescent="0.25">
      <c r="A197" s="47" t="s">
        <v>461</v>
      </c>
      <c r="B197" s="60" t="s">
        <v>462</v>
      </c>
      <c r="C197" s="133">
        <v>0</v>
      </c>
      <c r="D197" s="53"/>
      <c r="E197" s="75"/>
      <c r="F197" s="69" t="str">
        <f t="shared" si="12"/>
        <v/>
      </c>
      <c r="G197" s="163"/>
      <c r="H197" s="31"/>
      <c r="L197" s="31"/>
      <c r="M197" s="31"/>
      <c r="N197" s="32"/>
    </row>
    <row r="198" spans="1:14" x14ac:dyDescent="0.25">
      <c r="A198" s="47" t="s">
        <v>463</v>
      </c>
      <c r="B198" s="47" t="s">
        <v>464</v>
      </c>
      <c r="C198" s="133">
        <v>0</v>
      </c>
      <c r="D198" s="53"/>
      <c r="E198" s="75"/>
      <c r="F198" s="69" t="str">
        <f t="shared" si="12"/>
        <v/>
      </c>
      <c r="G198" s="163"/>
      <c r="H198" s="31"/>
      <c r="L198" s="31"/>
      <c r="M198" s="31"/>
      <c r="N198" s="32"/>
    </row>
    <row r="199" spans="1:14" x14ac:dyDescent="0.25">
      <c r="A199" s="47" t="s">
        <v>465</v>
      </c>
      <c r="B199" s="60" t="s">
        <v>466</v>
      </c>
      <c r="C199" s="133">
        <v>0</v>
      </c>
      <c r="D199" s="53"/>
      <c r="E199" s="75"/>
      <c r="F199" s="69" t="str">
        <f t="shared" si="12"/>
        <v/>
      </c>
      <c r="G199" s="163"/>
      <c r="H199" s="31"/>
      <c r="L199" s="31"/>
      <c r="M199" s="31"/>
      <c r="N199" s="32"/>
    </row>
    <row r="200" spans="1:14" x14ac:dyDescent="0.25">
      <c r="A200" s="47" t="s">
        <v>467</v>
      </c>
      <c r="B200" s="60" t="s">
        <v>468</v>
      </c>
      <c r="C200" s="133">
        <v>0</v>
      </c>
      <c r="D200" s="53"/>
      <c r="E200" s="75"/>
      <c r="F200" s="69" t="str">
        <f t="shared" si="12"/>
        <v/>
      </c>
      <c r="G200" s="163"/>
      <c r="H200" s="31"/>
      <c r="L200" s="31"/>
      <c r="M200" s="31"/>
      <c r="N200" s="32"/>
    </row>
    <row r="201" spans="1:14" x14ac:dyDescent="0.25">
      <c r="A201" s="47" t="s">
        <v>469</v>
      </c>
      <c r="B201" s="60" t="s">
        <v>470</v>
      </c>
      <c r="C201" s="133">
        <v>0</v>
      </c>
      <c r="D201" s="53"/>
      <c r="E201" s="75"/>
      <c r="F201" s="69" t="str">
        <f t="shared" si="12"/>
        <v/>
      </c>
      <c r="G201" s="163"/>
      <c r="H201" s="31"/>
      <c r="L201" s="31"/>
      <c r="M201" s="31"/>
      <c r="N201" s="32"/>
    </row>
    <row r="202" spans="1:14" x14ac:dyDescent="0.25">
      <c r="A202" s="47" t="s">
        <v>471</v>
      </c>
      <c r="B202" s="60" t="s">
        <v>472</v>
      </c>
      <c r="C202" s="133">
        <v>0</v>
      </c>
      <c r="D202" s="53"/>
      <c r="E202" s="75"/>
      <c r="F202" s="69" t="str">
        <f t="shared" si="12"/>
        <v/>
      </c>
      <c r="G202" s="163"/>
      <c r="H202" s="31"/>
      <c r="L202" s="31"/>
      <c r="M202" s="31"/>
      <c r="N202" s="32"/>
    </row>
    <row r="203" spans="1:14" x14ac:dyDescent="0.25">
      <c r="A203" s="47" t="s">
        <v>473</v>
      </c>
      <c r="B203" s="60" t="s">
        <v>474</v>
      </c>
      <c r="C203" s="133">
        <v>0</v>
      </c>
      <c r="D203" s="53"/>
      <c r="E203" s="75"/>
      <c r="F203" s="69" t="str">
        <f t="shared" si="12"/>
        <v/>
      </c>
      <c r="G203" s="163"/>
      <c r="H203" s="31"/>
      <c r="L203" s="31"/>
      <c r="M203" s="31"/>
      <c r="N203" s="32"/>
    </row>
    <row r="204" spans="1:14" x14ac:dyDescent="0.25">
      <c r="A204" s="47" t="s">
        <v>475</v>
      </c>
      <c r="B204" s="60" t="s">
        <v>476</v>
      </c>
      <c r="C204" s="133">
        <v>0</v>
      </c>
      <c r="D204" s="53"/>
      <c r="E204" s="75"/>
      <c r="F204" s="69" t="str">
        <f t="shared" si="12"/>
        <v/>
      </c>
      <c r="G204" s="163"/>
      <c r="H204" s="31"/>
      <c r="L204" s="31"/>
      <c r="M204" s="31"/>
      <c r="N204" s="32"/>
    </row>
    <row r="205" spans="1:14" x14ac:dyDescent="0.25">
      <c r="A205" s="47" t="s">
        <v>477</v>
      </c>
      <c r="B205" s="60" t="s">
        <v>478</v>
      </c>
      <c r="C205" s="133">
        <v>0</v>
      </c>
      <c r="D205" s="53"/>
      <c r="E205" s="75"/>
      <c r="F205" s="69" t="str">
        <f t="shared" si="12"/>
        <v/>
      </c>
      <c r="G205" s="163"/>
      <c r="H205" s="31"/>
      <c r="L205" s="31"/>
      <c r="M205" s="31"/>
      <c r="N205" s="32"/>
    </row>
    <row r="206" spans="1:14" x14ac:dyDescent="0.25">
      <c r="A206" s="47" t="s">
        <v>479</v>
      </c>
      <c r="B206" s="60" t="s">
        <v>480</v>
      </c>
      <c r="C206" s="133">
        <v>0</v>
      </c>
      <c r="D206" s="53"/>
      <c r="E206" s="75"/>
      <c r="F206" s="69" t="str">
        <f>IF($C$209=0,"",IF(C206="[for completion]","",C206/$C$209))</f>
        <v/>
      </c>
      <c r="G206" s="163"/>
      <c r="H206" s="31"/>
      <c r="L206" s="31"/>
      <c r="M206" s="31"/>
      <c r="N206" s="32"/>
    </row>
    <row r="207" spans="1:14" x14ac:dyDescent="0.25">
      <c r="A207" s="47" t="s">
        <v>481</v>
      </c>
      <c r="B207" s="60" t="s">
        <v>257</v>
      </c>
      <c r="C207" s="133">
        <v>0</v>
      </c>
      <c r="D207" s="53"/>
      <c r="E207" s="75"/>
      <c r="F207" s="69" t="str">
        <f t="shared" si="12"/>
        <v/>
      </c>
      <c r="G207" s="163"/>
      <c r="H207" s="31"/>
      <c r="L207" s="31"/>
      <c r="M207" s="31"/>
      <c r="N207" s="32"/>
    </row>
    <row r="208" spans="1:14" x14ac:dyDescent="0.25">
      <c r="A208" s="47" t="s">
        <v>482</v>
      </c>
      <c r="B208" s="71" t="s">
        <v>483</v>
      </c>
      <c r="C208" s="133">
        <v>0</v>
      </c>
      <c r="D208" s="144"/>
      <c r="E208" s="75"/>
      <c r="F208" s="94" t="str">
        <f>IF($C$209=0,"",IF(C208="[for completion]","",C208/$C$209))</f>
        <v/>
      </c>
      <c r="G208" s="163"/>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hidden="1" outlineLevel="1" x14ac:dyDescent="0.25">
      <c r="A210" s="47" t="s">
        <v>485</v>
      </c>
      <c r="B210" s="74" t="s">
        <v>261</v>
      </c>
      <c r="C210" s="133"/>
      <c r="D210" s="53"/>
      <c r="E210" s="75"/>
      <c r="F210" s="69" t="str">
        <f t="shared" ref="F210:F215" si="13">IF($C$209=0,"",IF(C210="[for completion]","",C210/$C$209))</f>
        <v/>
      </c>
      <c r="G210" s="163"/>
      <c r="H210" s="31"/>
      <c r="L210" s="31"/>
      <c r="M210" s="31"/>
      <c r="N210" s="32"/>
    </row>
    <row r="211" spans="1:14" hidden="1" outlineLevel="1" x14ac:dyDescent="0.25">
      <c r="A211" s="47" t="s">
        <v>486</v>
      </c>
      <c r="B211" s="74" t="s">
        <v>261</v>
      </c>
      <c r="C211" s="133"/>
      <c r="D211" s="53"/>
      <c r="E211" s="75"/>
      <c r="F211" s="69" t="str">
        <f t="shared" si="13"/>
        <v/>
      </c>
      <c r="G211" s="163"/>
      <c r="H211" s="31"/>
      <c r="L211" s="31"/>
      <c r="M211" s="31"/>
      <c r="N211" s="32"/>
    </row>
    <row r="212" spans="1:14" hidden="1" outlineLevel="1" x14ac:dyDescent="0.25">
      <c r="A212" s="47" t="s">
        <v>487</v>
      </c>
      <c r="B212" s="74" t="s">
        <v>261</v>
      </c>
      <c r="C212" s="133"/>
      <c r="D212" s="53"/>
      <c r="E212" s="75"/>
      <c r="F212" s="69" t="str">
        <f t="shared" si="13"/>
        <v/>
      </c>
      <c r="G212" s="163"/>
      <c r="H212" s="31"/>
      <c r="L212" s="31"/>
      <c r="M212" s="31"/>
      <c r="N212" s="32"/>
    </row>
    <row r="213" spans="1:14" hidden="1" outlineLevel="1" x14ac:dyDescent="0.25">
      <c r="A213" s="47" t="s">
        <v>488</v>
      </c>
      <c r="B213" s="74" t="s">
        <v>261</v>
      </c>
      <c r="C213" s="133"/>
      <c r="D213" s="53"/>
      <c r="E213" s="75"/>
      <c r="F213" s="69" t="str">
        <f t="shared" si="13"/>
        <v/>
      </c>
      <c r="G213" s="163"/>
      <c r="H213" s="31"/>
      <c r="L213" s="31"/>
      <c r="M213" s="31"/>
      <c r="N213" s="32"/>
    </row>
    <row r="214" spans="1:14" hidden="1" outlineLevel="1" x14ac:dyDescent="0.25">
      <c r="A214" s="47" t="s">
        <v>489</v>
      </c>
      <c r="B214" s="74" t="s">
        <v>261</v>
      </c>
      <c r="C214" s="133"/>
      <c r="D214" s="53"/>
      <c r="E214" s="75"/>
      <c r="F214" s="69" t="str">
        <f t="shared" si="13"/>
        <v/>
      </c>
      <c r="G214" s="163"/>
      <c r="H214" s="31"/>
      <c r="L214" s="31"/>
      <c r="M214" s="31"/>
      <c r="N214" s="32"/>
    </row>
    <row r="215" spans="1:14" hidden="1" outlineLevel="1" x14ac:dyDescent="0.25">
      <c r="A215" s="47" t="s">
        <v>490</v>
      </c>
      <c r="B215" s="74" t="s">
        <v>261</v>
      </c>
      <c r="C215" s="133"/>
      <c r="D215" s="53"/>
      <c r="E215" s="75"/>
      <c r="F215" s="69" t="str">
        <f t="shared" si="13"/>
        <v/>
      </c>
      <c r="G215" s="163"/>
      <c r="H215" s="31"/>
      <c r="L215" s="31"/>
      <c r="M215" s="31"/>
      <c r="N215" s="32"/>
    </row>
    <row r="216" spans="1:14" ht="15" customHeight="1" x14ac:dyDescent="0.25">
      <c r="A216" s="56"/>
      <c r="B216" s="57" t="s">
        <v>491</v>
      </c>
      <c r="C216" s="56" t="s">
        <v>222</v>
      </c>
      <c r="D216" s="56"/>
      <c r="E216" s="58"/>
      <c r="F216" s="59" t="s">
        <v>247</v>
      </c>
      <c r="G216" s="59" t="s">
        <v>492</v>
      </c>
      <c r="H216" s="31"/>
      <c r="L216" s="31"/>
      <c r="M216" s="31"/>
      <c r="N216" s="32"/>
    </row>
    <row r="217" spans="1:14" x14ac:dyDescent="0.25">
      <c r="A217" s="47" t="s">
        <v>493</v>
      </c>
      <c r="B217" s="79" t="s">
        <v>494</v>
      </c>
      <c r="C217" s="133">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3">
        <v>0</v>
      </c>
      <c r="D218" s="53"/>
      <c r="E218" s="87"/>
      <c r="F218" s="69">
        <f>IF($C$38=0,"",IF(C218="[for completion]","",IF(C218="","",C218/$C$38)))</f>
        <v>0</v>
      </c>
      <c r="G218" s="69">
        <f>IF($C$39=0,"",IF(C218="[for completion]","",IF(C218="","",C218/$C$39)))</f>
        <v>0</v>
      </c>
      <c r="H218" s="31"/>
      <c r="L218" s="31"/>
      <c r="M218" s="31"/>
      <c r="N218" s="32"/>
    </row>
    <row r="219" spans="1:14" x14ac:dyDescent="0.25">
      <c r="A219" s="47" t="s">
        <v>497</v>
      </c>
      <c r="B219" s="79" t="s">
        <v>257</v>
      </c>
      <c r="C219" s="133">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0</v>
      </c>
      <c r="E220" s="87"/>
      <c r="F220" s="65">
        <f>SUM(F217:F219)</f>
        <v>0</v>
      </c>
      <c r="G220" s="65">
        <f>SUM(G217:G219)</f>
        <v>0</v>
      </c>
      <c r="H220" s="31"/>
      <c r="L220" s="31"/>
      <c r="M220" s="31"/>
      <c r="N220" s="32"/>
    </row>
    <row r="221" spans="1:14" hidden="1" outlineLevel="1" x14ac:dyDescent="0.25">
      <c r="A221" s="47" t="s">
        <v>499</v>
      </c>
      <c r="B221" s="74" t="s">
        <v>261</v>
      </c>
      <c r="C221" s="133"/>
      <c r="D221" s="53"/>
      <c r="E221" s="87"/>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25">
      <c r="A222" s="47" t="s">
        <v>500</v>
      </c>
      <c r="B222" s="74" t="s">
        <v>261</v>
      </c>
      <c r="C222" s="133"/>
      <c r="D222" s="53"/>
      <c r="E222" s="87"/>
      <c r="F222" s="69" t="str">
        <f t="shared" si="14"/>
        <v/>
      </c>
      <c r="G222" s="69" t="str">
        <f t="shared" si="15"/>
        <v/>
      </c>
      <c r="H222" s="31"/>
      <c r="L222" s="31"/>
      <c r="M222" s="31"/>
      <c r="N222" s="32"/>
    </row>
    <row r="223" spans="1:14" hidden="1" outlineLevel="1" x14ac:dyDescent="0.25">
      <c r="A223" s="47" t="s">
        <v>501</v>
      </c>
      <c r="B223" s="74" t="s">
        <v>261</v>
      </c>
      <c r="C223" s="133"/>
      <c r="D223" s="53"/>
      <c r="E223" s="87"/>
      <c r="F223" s="69" t="str">
        <f t="shared" si="14"/>
        <v/>
      </c>
      <c r="G223" s="69" t="str">
        <f t="shared" si="15"/>
        <v/>
      </c>
      <c r="H223" s="31"/>
      <c r="L223" s="31"/>
      <c r="M223" s="31"/>
      <c r="N223" s="32"/>
    </row>
    <row r="224" spans="1:14" hidden="1" outlineLevel="1" x14ac:dyDescent="0.25">
      <c r="A224" s="47" t="s">
        <v>502</v>
      </c>
      <c r="B224" s="74" t="s">
        <v>261</v>
      </c>
      <c r="C224" s="133"/>
      <c r="D224" s="53"/>
      <c r="E224" s="87"/>
      <c r="F224" s="69" t="str">
        <f t="shared" si="14"/>
        <v/>
      </c>
      <c r="G224" s="69" t="str">
        <f t="shared" si="15"/>
        <v/>
      </c>
      <c r="H224" s="31"/>
      <c r="L224" s="31"/>
      <c r="M224" s="31"/>
      <c r="N224" s="32"/>
    </row>
    <row r="225" spans="1:14" hidden="1" outlineLevel="1" x14ac:dyDescent="0.25">
      <c r="A225" s="47" t="s">
        <v>503</v>
      </c>
      <c r="B225" s="74" t="s">
        <v>261</v>
      </c>
      <c r="C225" s="133"/>
      <c r="D225" s="53"/>
      <c r="E225" s="87"/>
      <c r="F225" s="69" t="str">
        <f t="shared" si="14"/>
        <v/>
      </c>
      <c r="G225" s="69" t="str">
        <f t="shared" si="15"/>
        <v/>
      </c>
      <c r="H225" s="31"/>
      <c r="L225" s="31"/>
      <c r="M225" s="31"/>
    </row>
    <row r="226" spans="1:14" hidden="1" outlineLevel="1" x14ac:dyDescent="0.25">
      <c r="A226" s="47" t="s">
        <v>504</v>
      </c>
      <c r="B226" s="74" t="s">
        <v>261</v>
      </c>
      <c r="C226" s="133"/>
      <c r="D226" s="53"/>
      <c r="E226" s="51"/>
      <c r="F226" s="69" t="str">
        <f t="shared" si="14"/>
        <v/>
      </c>
      <c r="G226" s="69" t="str">
        <f t="shared" si="15"/>
        <v/>
      </c>
      <c r="H226" s="31"/>
      <c r="L226" s="31"/>
      <c r="M226" s="31"/>
    </row>
    <row r="227" spans="1:14" hidden="1" outlineLevel="1" x14ac:dyDescent="0.25">
      <c r="A227" s="47" t="s">
        <v>505</v>
      </c>
      <c r="B227" s="74" t="s">
        <v>261</v>
      </c>
      <c r="C227" s="133"/>
      <c r="D227" s="53"/>
      <c r="E227" s="87"/>
      <c r="F227" s="69" t="str">
        <f t="shared" si="14"/>
        <v/>
      </c>
      <c r="G227" s="69" t="str">
        <f t="shared" si="15"/>
        <v/>
      </c>
      <c r="H227" s="31"/>
      <c r="L227" s="31"/>
      <c r="M227" s="31"/>
    </row>
    <row r="228" spans="1:14" ht="15" customHeight="1" collapsed="1" x14ac:dyDescent="0.25">
      <c r="A228" s="56"/>
      <c r="B228" s="57" t="s">
        <v>506</v>
      </c>
      <c r="C228" s="56"/>
      <c r="D228" s="56"/>
      <c r="E228" s="58"/>
      <c r="F228" s="59"/>
      <c r="G228" s="59"/>
      <c r="H228" s="31"/>
      <c r="L228" s="31"/>
      <c r="M228" s="31"/>
    </row>
    <row r="229" spans="1:14" ht="30" x14ac:dyDescent="0.25">
      <c r="A229" s="47" t="s">
        <v>507</v>
      </c>
      <c r="B229" s="60" t="s">
        <v>508</v>
      </c>
      <c r="C229" s="102" t="str">
        <f>C30</f>
        <v>https://www.coveredbondlabel.com/issuer/140-national-bank-of-canada</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3" t="s">
        <v>1512</v>
      </c>
      <c r="D231" s="53"/>
      <c r="E231" s="51"/>
      <c r="H231" s="31"/>
      <c r="L231" s="31"/>
      <c r="M231" s="31"/>
    </row>
    <row r="232" spans="1:14" x14ac:dyDescent="0.25">
      <c r="A232" s="47" t="s">
        <v>512</v>
      </c>
      <c r="B232" s="95" t="s">
        <v>513</v>
      </c>
      <c r="C232" s="133" t="s">
        <v>1646</v>
      </c>
      <c r="D232" s="53"/>
      <c r="E232" s="51"/>
      <c r="H232" s="31"/>
      <c r="L232" s="31"/>
      <c r="M232" s="31"/>
    </row>
    <row r="233" spans="1:14" x14ac:dyDescent="0.25">
      <c r="A233" s="47" t="s">
        <v>514</v>
      </c>
      <c r="B233" s="95" t="s">
        <v>515</v>
      </c>
      <c r="C233" s="133" t="s">
        <v>1646</v>
      </c>
      <c r="D233" s="53"/>
      <c r="E233" s="51"/>
      <c r="H233" s="31"/>
      <c r="L233" s="31"/>
      <c r="M233" s="31"/>
    </row>
    <row r="234" spans="1:14" hidden="1" outlineLevel="1" x14ac:dyDescent="0.25">
      <c r="A234" s="47" t="s">
        <v>516</v>
      </c>
      <c r="B234" s="67" t="s">
        <v>517</v>
      </c>
      <c r="C234" s="152"/>
      <c r="D234" s="144"/>
      <c r="E234" s="51"/>
      <c r="H234" s="31"/>
      <c r="L234" s="31"/>
      <c r="M234" s="31"/>
    </row>
    <row r="235" spans="1:14" hidden="1" outlineLevel="1" x14ac:dyDescent="0.25">
      <c r="A235" s="47" t="s">
        <v>518</v>
      </c>
      <c r="B235" s="67" t="s">
        <v>519</v>
      </c>
      <c r="C235" s="152"/>
      <c r="D235" s="144"/>
      <c r="E235" s="51"/>
      <c r="H235" s="31"/>
      <c r="L235" s="31"/>
      <c r="M235" s="31"/>
    </row>
    <row r="236" spans="1:14" hidden="1" outlineLevel="1" x14ac:dyDescent="0.25">
      <c r="A236" s="47" t="s">
        <v>520</v>
      </c>
      <c r="B236" s="67" t="s">
        <v>521</v>
      </c>
      <c r="C236" s="144"/>
      <c r="D236" s="144"/>
      <c r="E236" s="51"/>
      <c r="H236" s="31"/>
      <c r="L236" s="31"/>
      <c r="M236" s="31"/>
    </row>
    <row r="237" spans="1:14" hidden="1" outlineLevel="1" x14ac:dyDescent="0.25">
      <c r="A237" s="47" t="s">
        <v>522</v>
      </c>
      <c r="C237" s="51"/>
      <c r="D237" s="51"/>
      <c r="E237" s="51"/>
      <c r="H237" s="31"/>
      <c r="L237" s="31"/>
      <c r="M237" s="31"/>
    </row>
    <row r="238" spans="1:14" hidden="1"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697</v>
      </c>
      <c r="C240" s="53" t="s">
        <v>1509</v>
      </c>
      <c r="D240" s="53"/>
      <c r="G240" s="2"/>
      <c r="H240" s="31"/>
      <c r="K240" s="2"/>
      <c r="L240" s="2"/>
      <c r="M240" s="2"/>
      <c r="N240" s="2"/>
    </row>
    <row r="241" spans="1:14" outlineLevel="1" x14ac:dyDescent="0.25">
      <c r="A241" s="47" t="s">
        <v>526</v>
      </c>
      <c r="B241" s="47" t="s">
        <v>527</v>
      </c>
      <c r="C241" s="53" t="s">
        <v>1509</v>
      </c>
      <c r="D241" s="53"/>
      <c r="G241" s="2"/>
      <c r="H241" s="31"/>
      <c r="K241" s="2"/>
      <c r="L241" s="2"/>
      <c r="M241" s="2"/>
      <c r="N241" s="2"/>
    </row>
    <row r="242" spans="1:14" outlineLevel="1" x14ac:dyDescent="0.25">
      <c r="A242" s="47" t="s">
        <v>528</v>
      </c>
      <c r="B242" s="47" t="s">
        <v>529</v>
      </c>
      <c r="C242" s="53" t="s">
        <v>1509</v>
      </c>
      <c r="D242" s="53"/>
      <c r="G242" s="2"/>
      <c r="H242" s="31"/>
      <c r="K242" s="2"/>
      <c r="L242" s="2"/>
      <c r="M242" s="2"/>
      <c r="N242" s="2"/>
    </row>
    <row r="243" spans="1:14" ht="30" outlineLevel="1" x14ac:dyDescent="0.25">
      <c r="A243" s="47" t="s">
        <v>530</v>
      </c>
      <c r="B243" s="47" t="s">
        <v>698</v>
      </c>
      <c r="C243" s="53" t="s">
        <v>1509</v>
      </c>
      <c r="D243" s="53"/>
      <c r="G243" s="2"/>
      <c r="H243" s="31"/>
      <c r="K243" s="2"/>
      <c r="L243" s="2"/>
      <c r="M243" s="2"/>
      <c r="N243" s="2"/>
    </row>
    <row r="244" spans="1:14" outlineLevel="1" x14ac:dyDescent="0.25">
      <c r="A244" s="47" t="s">
        <v>531</v>
      </c>
      <c r="B244" s="47" t="s">
        <v>532</v>
      </c>
      <c r="C244" s="96" t="s">
        <v>533</v>
      </c>
      <c r="D244" s="96" t="s">
        <v>534</v>
      </c>
      <c r="E244" s="53"/>
      <c r="G244" s="2"/>
      <c r="H244" s="31"/>
      <c r="K244" s="2"/>
      <c r="L244" s="2"/>
      <c r="M244" s="2"/>
      <c r="N244" s="2"/>
    </row>
    <row r="245" spans="1:14" outlineLevel="1" x14ac:dyDescent="0.25">
      <c r="A245" s="47" t="s">
        <v>535</v>
      </c>
      <c r="B245" s="47" t="s">
        <v>699</v>
      </c>
      <c r="C245" s="53" t="s">
        <v>1509</v>
      </c>
      <c r="D245" s="53"/>
      <c r="G245" s="2"/>
      <c r="H245" s="31"/>
      <c r="K245" s="2"/>
      <c r="L245" s="2"/>
      <c r="M245" s="2"/>
      <c r="N245" s="2"/>
    </row>
    <row r="246" spans="1:14" outlineLevel="1" x14ac:dyDescent="0.25">
      <c r="A246" s="47" t="s">
        <v>536</v>
      </c>
      <c r="B246" s="47" t="s">
        <v>537</v>
      </c>
      <c r="C246" s="53" t="s">
        <v>1509</v>
      </c>
      <c r="D246" s="53"/>
      <c r="G246" s="2"/>
      <c r="H246" s="31"/>
      <c r="K246" s="2"/>
      <c r="L246" s="2"/>
      <c r="M246" s="2"/>
      <c r="N246" s="2"/>
    </row>
    <row r="247" spans="1:14" outlineLevel="1" x14ac:dyDescent="0.25">
      <c r="A247" s="47" t="s">
        <v>538</v>
      </c>
      <c r="D247" s="2"/>
      <c r="E247" s="2"/>
      <c r="F247" s="2"/>
      <c r="G247" s="2"/>
      <c r="H247" s="31"/>
      <c r="K247" s="2"/>
      <c r="L247" s="2"/>
      <c r="M247" s="2"/>
      <c r="N247" s="2"/>
    </row>
    <row r="248" spans="1:14" outlineLevel="1" x14ac:dyDescent="0.25">
      <c r="A248" s="47" t="s">
        <v>539</v>
      </c>
      <c r="D248" s="2"/>
      <c r="E248" s="2"/>
      <c r="F248" s="2"/>
      <c r="G248" s="2"/>
      <c r="H248" s="31"/>
      <c r="K248" s="2"/>
      <c r="L248" s="2"/>
      <c r="M248" s="2"/>
      <c r="N248" s="2"/>
    </row>
    <row r="249" spans="1:14" outlineLevel="1" x14ac:dyDescent="0.25">
      <c r="A249" s="47" t="s">
        <v>540</v>
      </c>
      <c r="D249" s="2"/>
      <c r="E249" s="2"/>
      <c r="F249" s="2"/>
      <c r="G249" s="2"/>
      <c r="H249" s="31"/>
      <c r="K249" s="2"/>
      <c r="L249" s="2"/>
      <c r="M249" s="2"/>
      <c r="N249" s="2"/>
    </row>
    <row r="250" spans="1:14" outlineLevel="1" x14ac:dyDescent="0.25">
      <c r="A250" s="47" t="s">
        <v>541</v>
      </c>
      <c r="D250" s="2"/>
      <c r="E250" s="2"/>
      <c r="F250" s="2"/>
      <c r="G250" s="2"/>
      <c r="H250" s="31"/>
      <c r="K250" s="2"/>
      <c r="L250" s="2"/>
      <c r="M250" s="2"/>
      <c r="N250" s="2"/>
    </row>
    <row r="251" spans="1:14" outlineLevel="1" x14ac:dyDescent="0.25">
      <c r="A251" s="47" t="s">
        <v>542</v>
      </c>
      <c r="D251" s="2"/>
      <c r="E251" s="2"/>
      <c r="F251" s="2"/>
      <c r="G251" s="2"/>
      <c r="H251" s="31"/>
      <c r="K251" s="2"/>
      <c r="L251" s="2"/>
      <c r="M251" s="2"/>
      <c r="N251" s="2"/>
    </row>
    <row r="252" spans="1:14" outlineLevel="1" x14ac:dyDescent="0.25">
      <c r="A252" s="47" t="s">
        <v>543</v>
      </c>
      <c r="D252" s="2"/>
      <c r="E252" s="2"/>
      <c r="F252" s="2"/>
      <c r="G252" s="2"/>
      <c r="H252" s="31"/>
      <c r="K252" s="2"/>
      <c r="L252" s="2"/>
      <c r="M252" s="2"/>
      <c r="N252" s="2"/>
    </row>
    <row r="253" spans="1:14" outlineLevel="1" x14ac:dyDescent="0.25">
      <c r="A253" s="47" t="s">
        <v>544</v>
      </c>
      <c r="D253" s="2"/>
      <c r="E253" s="2"/>
      <c r="F253" s="2"/>
      <c r="G253" s="2"/>
      <c r="H253" s="31"/>
      <c r="K253" s="2"/>
      <c r="L253" s="2"/>
      <c r="M253" s="2"/>
      <c r="N253" s="2"/>
    </row>
    <row r="254" spans="1:14" outlineLevel="1" x14ac:dyDescent="0.25">
      <c r="A254" s="47" t="s">
        <v>545</v>
      </c>
      <c r="D254" s="2"/>
      <c r="E254" s="2"/>
      <c r="F254" s="2"/>
      <c r="G254" s="2"/>
      <c r="H254" s="31"/>
      <c r="K254" s="2"/>
      <c r="L254" s="2"/>
      <c r="M254" s="2"/>
      <c r="N254" s="2"/>
    </row>
    <row r="255" spans="1:14" outlineLevel="1" x14ac:dyDescent="0.25">
      <c r="A255" s="47" t="s">
        <v>546</v>
      </c>
      <c r="D255" s="2"/>
      <c r="E255" s="2"/>
      <c r="F255" s="2"/>
      <c r="G255" s="2"/>
      <c r="H255" s="31"/>
      <c r="K255" s="2"/>
      <c r="L255" s="2"/>
      <c r="M255" s="2"/>
      <c r="N255" s="2"/>
    </row>
    <row r="256" spans="1:14" outlineLevel="1" x14ac:dyDescent="0.25">
      <c r="A256" s="47" t="s">
        <v>547</v>
      </c>
      <c r="D256" s="2"/>
      <c r="E256" s="2"/>
      <c r="F256" s="2"/>
      <c r="G256" s="2"/>
      <c r="H256" s="31"/>
      <c r="K256" s="2"/>
      <c r="L256" s="2"/>
      <c r="M256" s="2"/>
      <c r="N256" s="2"/>
    </row>
    <row r="257" spans="1:14" outlineLevel="1" x14ac:dyDescent="0.25">
      <c r="A257" s="47" t="s">
        <v>548</v>
      </c>
      <c r="D257" s="2"/>
      <c r="E257" s="2"/>
      <c r="F257" s="2"/>
      <c r="G257" s="2"/>
      <c r="H257" s="31"/>
      <c r="K257" s="2"/>
      <c r="L257" s="2"/>
      <c r="M257" s="2"/>
      <c r="N257" s="2"/>
    </row>
    <row r="258" spans="1:14" outlineLevel="1" x14ac:dyDescent="0.25">
      <c r="A258" s="47" t="s">
        <v>549</v>
      </c>
      <c r="D258" s="2"/>
      <c r="E258" s="2"/>
      <c r="F258" s="2"/>
      <c r="G258" s="2"/>
      <c r="H258" s="31"/>
      <c r="K258" s="2"/>
      <c r="L258" s="2"/>
      <c r="M258" s="2"/>
      <c r="N258" s="2"/>
    </row>
    <row r="259" spans="1:14" outlineLevel="1" x14ac:dyDescent="0.25">
      <c r="A259" s="47" t="s">
        <v>550</v>
      </c>
      <c r="D259" s="2"/>
      <c r="E259" s="2"/>
      <c r="F259" s="2"/>
      <c r="G259" s="2"/>
      <c r="H259" s="31"/>
      <c r="K259" s="2"/>
      <c r="L259" s="2"/>
      <c r="M259" s="2"/>
      <c r="N259" s="2"/>
    </row>
    <row r="260" spans="1:14" outlineLevel="1" x14ac:dyDescent="0.25">
      <c r="A260" s="47" t="s">
        <v>551</v>
      </c>
      <c r="D260" s="2"/>
      <c r="E260" s="2"/>
      <c r="F260" s="2"/>
      <c r="G260" s="2"/>
      <c r="H260" s="31"/>
      <c r="K260" s="2"/>
      <c r="L260" s="2"/>
      <c r="M260" s="2"/>
      <c r="N260" s="2"/>
    </row>
    <row r="261" spans="1:14" outlineLevel="1" x14ac:dyDescent="0.25">
      <c r="A261" s="47" t="s">
        <v>552</v>
      </c>
      <c r="D261" s="2"/>
      <c r="E261" s="2"/>
      <c r="F261" s="2"/>
      <c r="G261" s="2"/>
      <c r="H261" s="31"/>
      <c r="K261" s="2"/>
      <c r="L261" s="2"/>
      <c r="M261" s="2"/>
      <c r="N261" s="2"/>
    </row>
    <row r="262" spans="1:14" outlineLevel="1" x14ac:dyDescent="0.25">
      <c r="A262" s="47" t="s">
        <v>553</v>
      </c>
      <c r="D262" s="2"/>
      <c r="E262" s="2"/>
      <c r="F262" s="2"/>
      <c r="G262" s="2"/>
      <c r="H262" s="31"/>
      <c r="K262" s="2"/>
      <c r="L262" s="2"/>
      <c r="M262" s="2"/>
      <c r="N262" s="2"/>
    </row>
    <row r="263" spans="1:14" outlineLevel="1" x14ac:dyDescent="0.25">
      <c r="A263" s="47" t="s">
        <v>554</v>
      </c>
      <c r="D263" s="2"/>
      <c r="E263" s="2"/>
      <c r="F263" s="2"/>
      <c r="G263" s="2"/>
      <c r="H263" s="31"/>
      <c r="K263" s="2"/>
      <c r="L263" s="2"/>
      <c r="M263" s="2"/>
      <c r="N263" s="2"/>
    </row>
    <row r="264" spans="1:14" outlineLevel="1" x14ac:dyDescent="0.25">
      <c r="A264" s="47" t="s">
        <v>555</v>
      </c>
      <c r="D264" s="2"/>
      <c r="E264" s="2"/>
      <c r="F264" s="2"/>
      <c r="G264" s="2"/>
      <c r="H264" s="31"/>
      <c r="K264" s="2"/>
      <c r="L264" s="2"/>
      <c r="M264" s="2"/>
      <c r="N264" s="2"/>
    </row>
    <row r="265" spans="1:14" outlineLevel="1" x14ac:dyDescent="0.25">
      <c r="A265" s="47" t="s">
        <v>556</v>
      </c>
      <c r="D265" s="2"/>
      <c r="E265" s="2"/>
      <c r="F265" s="2"/>
      <c r="G265" s="2"/>
      <c r="H265" s="31"/>
      <c r="K265" s="2"/>
      <c r="L265" s="2"/>
      <c r="M265" s="2"/>
      <c r="N265" s="2"/>
    </row>
    <row r="266" spans="1:14" outlineLevel="1" x14ac:dyDescent="0.25">
      <c r="A266" s="47" t="s">
        <v>557</v>
      </c>
      <c r="D266" s="2"/>
      <c r="E266" s="2"/>
      <c r="F266" s="2"/>
      <c r="G266" s="2"/>
      <c r="H266" s="31"/>
      <c r="K266" s="2"/>
      <c r="L266" s="2"/>
      <c r="M266" s="2"/>
      <c r="N266" s="2"/>
    </row>
    <row r="267" spans="1:14" outlineLevel="1" x14ac:dyDescent="0.25">
      <c r="A267" s="47" t="s">
        <v>558</v>
      </c>
      <c r="D267" s="2"/>
      <c r="E267" s="2"/>
      <c r="F267" s="2"/>
      <c r="G267" s="2"/>
      <c r="H267" s="31"/>
      <c r="K267" s="2"/>
      <c r="L267" s="2"/>
      <c r="M267" s="2"/>
      <c r="N267" s="2"/>
    </row>
    <row r="268" spans="1:14" outlineLevel="1" x14ac:dyDescent="0.25">
      <c r="A268" s="47" t="s">
        <v>559</v>
      </c>
      <c r="D268" s="2"/>
      <c r="E268" s="2"/>
      <c r="F268" s="2"/>
      <c r="G268" s="2"/>
      <c r="H268" s="31"/>
      <c r="K268" s="2"/>
      <c r="L268" s="2"/>
      <c r="M268" s="2"/>
      <c r="N268" s="2"/>
    </row>
    <row r="269" spans="1:14" outlineLevel="1" x14ac:dyDescent="0.25">
      <c r="A269" s="47" t="s">
        <v>560</v>
      </c>
      <c r="D269" s="2"/>
      <c r="E269" s="2"/>
      <c r="F269" s="2"/>
      <c r="G269" s="2"/>
      <c r="H269" s="31"/>
      <c r="K269" s="2"/>
      <c r="L269" s="2"/>
      <c r="M269" s="2"/>
      <c r="N269" s="2"/>
    </row>
    <row r="270" spans="1:14" outlineLevel="1" x14ac:dyDescent="0.25">
      <c r="A270" s="47" t="s">
        <v>561</v>
      </c>
      <c r="D270" s="2"/>
      <c r="E270" s="2"/>
      <c r="F270" s="2"/>
      <c r="G270" s="2"/>
      <c r="H270" s="31"/>
      <c r="K270" s="2"/>
      <c r="L270" s="2"/>
      <c r="M270" s="2"/>
      <c r="N270" s="2"/>
    </row>
    <row r="271" spans="1:14" outlineLevel="1" x14ac:dyDescent="0.25">
      <c r="A271" s="47" t="s">
        <v>562</v>
      </c>
      <c r="D271" s="2"/>
      <c r="E271" s="2"/>
      <c r="F271" s="2"/>
      <c r="G271" s="2"/>
      <c r="H271" s="31"/>
      <c r="K271" s="2"/>
      <c r="L271" s="2"/>
      <c r="M271" s="2"/>
      <c r="N271" s="2"/>
    </row>
    <row r="272" spans="1:14" outlineLevel="1" x14ac:dyDescent="0.25">
      <c r="A272" s="47" t="s">
        <v>563</v>
      </c>
      <c r="D272" s="2"/>
      <c r="E272" s="2"/>
      <c r="F272" s="2"/>
      <c r="G272" s="2"/>
      <c r="H272" s="31"/>
      <c r="K272" s="2"/>
      <c r="L272" s="2"/>
      <c r="M272" s="2"/>
      <c r="N272" s="2"/>
    </row>
    <row r="273" spans="1:14" outlineLevel="1" x14ac:dyDescent="0.25">
      <c r="A273" s="47" t="s">
        <v>564</v>
      </c>
      <c r="D273" s="2"/>
      <c r="E273" s="2"/>
      <c r="F273" s="2"/>
      <c r="G273" s="2"/>
      <c r="H273" s="31"/>
      <c r="K273" s="2"/>
      <c r="L273" s="2"/>
      <c r="M273" s="2"/>
      <c r="N273" s="2"/>
    </row>
    <row r="274" spans="1:14" outlineLevel="1" x14ac:dyDescent="0.25">
      <c r="A274" s="47" t="s">
        <v>565</v>
      </c>
      <c r="D274" s="2"/>
      <c r="E274" s="2"/>
      <c r="F274" s="2"/>
      <c r="G274" s="2"/>
      <c r="H274" s="31"/>
      <c r="K274" s="2"/>
      <c r="L274" s="2"/>
      <c r="M274" s="2"/>
      <c r="N274" s="2"/>
    </row>
    <row r="275" spans="1:14" outlineLevel="1" x14ac:dyDescent="0.25">
      <c r="A275" s="47" t="s">
        <v>566</v>
      </c>
      <c r="D275" s="2"/>
      <c r="E275" s="2"/>
      <c r="F275" s="2"/>
      <c r="G275" s="2"/>
      <c r="H275" s="31"/>
      <c r="K275" s="2"/>
      <c r="L275" s="2"/>
      <c r="M275" s="2"/>
      <c r="N275" s="2"/>
    </row>
    <row r="276" spans="1:14" outlineLevel="1" x14ac:dyDescent="0.25">
      <c r="A276" s="47" t="s">
        <v>567</v>
      </c>
      <c r="D276" s="2"/>
      <c r="E276" s="2"/>
      <c r="F276" s="2"/>
      <c r="G276" s="2"/>
      <c r="H276" s="31"/>
      <c r="K276" s="2"/>
      <c r="L276" s="2"/>
      <c r="M276" s="2"/>
      <c r="N276" s="2"/>
    </row>
    <row r="277" spans="1:14" outlineLevel="1" x14ac:dyDescent="0.25">
      <c r="A277" s="47" t="s">
        <v>568</v>
      </c>
      <c r="D277" s="2"/>
      <c r="E277" s="2"/>
      <c r="F277" s="2"/>
      <c r="G277" s="2"/>
      <c r="H277" s="31"/>
      <c r="K277" s="2"/>
      <c r="L277" s="2"/>
      <c r="M277" s="2"/>
      <c r="N277" s="2"/>
    </row>
    <row r="278" spans="1:14" outlineLevel="1" x14ac:dyDescent="0.25">
      <c r="A278" s="47" t="s">
        <v>569</v>
      </c>
      <c r="D278" s="2"/>
      <c r="E278" s="2"/>
      <c r="F278" s="2"/>
      <c r="G278" s="2"/>
      <c r="H278" s="31"/>
      <c r="K278" s="2"/>
      <c r="L278" s="2"/>
      <c r="M278" s="2"/>
      <c r="N278" s="2"/>
    </row>
    <row r="279" spans="1:14" outlineLevel="1" x14ac:dyDescent="0.25">
      <c r="A279" s="47" t="s">
        <v>570</v>
      </c>
      <c r="D279" s="2"/>
      <c r="E279" s="2"/>
      <c r="F279" s="2"/>
      <c r="G279" s="2"/>
      <c r="H279" s="31"/>
      <c r="K279" s="2"/>
      <c r="L279" s="2"/>
      <c r="M279" s="2"/>
      <c r="N279" s="2"/>
    </row>
    <row r="280" spans="1:14" outlineLevel="1" x14ac:dyDescent="0.25">
      <c r="A280" s="47" t="s">
        <v>571</v>
      </c>
      <c r="D280" s="2"/>
      <c r="E280" s="2"/>
      <c r="F280" s="2"/>
      <c r="G280" s="2"/>
      <c r="H280" s="31"/>
      <c r="K280" s="2"/>
      <c r="L280" s="2"/>
      <c r="M280" s="2"/>
      <c r="N280" s="2"/>
    </row>
    <row r="281" spans="1:14" outlineLevel="1" x14ac:dyDescent="0.25">
      <c r="A281" s="47" t="s">
        <v>572</v>
      </c>
      <c r="D281" s="2"/>
      <c r="E281" s="2"/>
      <c r="F281" s="2"/>
      <c r="G281" s="2"/>
      <c r="H281" s="31"/>
      <c r="K281" s="2"/>
      <c r="L281" s="2"/>
      <c r="M281" s="2"/>
      <c r="N281" s="2"/>
    </row>
    <row r="282" spans="1:14" outlineLevel="1" x14ac:dyDescent="0.25">
      <c r="A282" s="47" t="s">
        <v>573</v>
      </c>
      <c r="D282" s="2"/>
      <c r="E282" s="2"/>
      <c r="F282" s="2"/>
      <c r="G282" s="2"/>
      <c r="H282" s="31"/>
      <c r="K282" s="2"/>
      <c r="L282" s="2"/>
      <c r="M282" s="2"/>
      <c r="N282" s="2"/>
    </row>
    <row r="283" spans="1:14" outlineLevel="1" x14ac:dyDescent="0.25">
      <c r="A283" s="47" t="s">
        <v>574</v>
      </c>
      <c r="D283" s="2"/>
      <c r="E283" s="2"/>
      <c r="F283" s="2"/>
      <c r="G283" s="2"/>
      <c r="H283" s="31"/>
      <c r="K283" s="2"/>
      <c r="L283" s="2"/>
      <c r="M283" s="2"/>
      <c r="N283" s="2"/>
    </row>
    <row r="284" spans="1:14" outlineLevel="1" x14ac:dyDescent="0.25">
      <c r="A284" s="47" t="s">
        <v>575</v>
      </c>
      <c r="D284" s="2"/>
      <c r="E284" s="2"/>
      <c r="F284" s="2"/>
      <c r="G284" s="2"/>
      <c r="H284" s="31"/>
      <c r="K284" s="2"/>
      <c r="L284" s="2"/>
      <c r="M284" s="2"/>
      <c r="N284" s="2"/>
    </row>
    <row r="285" spans="1:14" ht="18.75" x14ac:dyDescent="0.25">
      <c r="A285" s="44"/>
      <c r="B285" s="44" t="s">
        <v>576</v>
      </c>
      <c r="C285" s="44"/>
      <c r="D285" s="44"/>
      <c r="E285" s="44"/>
      <c r="F285" s="45"/>
      <c r="G285" s="46"/>
      <c r="H285" s="31"/>
      <c r="I285" s="37"/>
      <c r="J285" s="37"/>
      <c r="K285" s="37"/>
      <c r="L285" s="37"/>
      <c r="M285" s="39"/>
    </row>
    <row r="286" spans="1:14" ht="18.75" x14ac:dyDescent="0.25">
      <c r="A286" s="97" t="s">
        <v>577</v>
      </c>
      <c r="B286" s="98"/>
      <c r="C286" s="98"/>
      <c r="D286" s="98"/>
      <c r="E286" s="98"/>
      <c r="F286" s="99"/>
      <c r="G286" s="98"/>
      <c r="H286" s="31"/>
      <c r="I286" s="37"/>
      <c r="J286" s="37"/>
      <c r="K286" s="37"/>
      <c r="L286" s="37"/>
      <c r="M286" s="39"/>
    </row>
    <row r="287" spans="1:14" ht="18.75" x14ac:dyDescent="0.25">
      <c r="A287" s="97" t="s">
        <v>578</v>
      </c>
      <c r="B287" s="98"/>
      <c r="C287" s="98"/>
      <c r="D287" s="98"/>
      <c r="E287" s="98"/>
      <c r="F287" s="99"/>
      <c r="G287" s="98"/>
      <c r="H287" s="31"/>
      <c r="I287" s="37"/>
      <c r="J287" s="37"/>
      <c r="K287" s="37"/>
      <c r="L287" s="37"/>
      <c r="M287" s="39"/>
    </row>
    <row r="288" spans="1:14" x14ac:dyDescent="0.25">
      <c r="A288" s="47" t="s">
        <v>579</v>
      </c>
      <c r="B288" s="67" t="s">
        <v>580</v>
      </c>
      <c r="C288" s="100">
        <f>ROW(B38)</f>
        <v>38</v>
      </c>
      <c r="D288" s="66"/>
      <c r="E288" s="66"/>
      <c r="F288" s="66"/>
      <c r="G288" s="66"/>
      <c r="H288" s="31"/>
      <c r="I288" s="49"/>
      <c r="J288" s="101"/>
      <c r="L288" s="66"/>
      <c r="M288" s="66"/>
      <c r="N288" s="66"/>
    </row>
    <row r="289" spans="1:14" x14ac:dyDescent="0.25">
      <c r="A289" s="47" t="s">
        <v>581</v>
      </c>
      <c r="B289" s="67" t="s">
        <v>582</v>
      </c>
      <c r="C289" s="100">
        <f>ROW(B39)</f>
        <v>39</v>
      </c>
      <c r="E289" s="66"/>
      <c r="F289" s="66"/>
      <c r="H289" s="31"/>
      <c r="I289" s="49"/>
      <c r="J289" s="101"/>
      <c r="L289" s="66"/>
      <c r="M289" s="66"/>
    </row>
    <row r="290" spans="1:14" ht="30" x14ac:dyDescent="0.25">
      <c r="A290" s="47" t="s">
        <v>583</v>
      </c>
      <c r="B290" s="67" t="s">
        <v>584</v>
      </c>
      <c r="C290" s="102" t="str">
        <f>C30</f>
        <v>https://www.coveredbondlabel.com/issuer/140-national-bank-of-canada</v>
      </c>
      <c r="G290" s="103"/>
      <c r="H290" s="31"/>
      <c r="I290" s="49"/>
      <c r="J290" s="101"/>
      <c r="K290" s="101"/>
      <c r="L290" s="103"/>
      <c r="M290" s="66"/>
      <c r="N290" s="103"/>
    </row>
    <row r="291" spans="1:14" x14ac:dyDescent="0.25">
      <c r="A291" s="47" t="s">
        <v>585</v>
      </c>
      <c r="B291" s="67" t="s">
        <v>586</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587</v>
      </c>
      <c r="B292" s="67" t="s">
        <v>588</v>
      </c>
      <c r="C292" s="100">
        <f>ROW(B52)</f>
        <v>52</v>
      </c>
      <c r="G292" s="103"/>
      <c r="H292" s="31"/>
      <c r="I292" s="49"/>
      <c r="J292" s="2"/>
      <c r="K292" s="101"/>
      <c r="L292" s="103"/>
      <c r="N292" s="103"/>
    </row>
    <row r="293" spans="1:14" x14ac:dyDescent="0.25">
      <c r="A293" s="47" t="s">
        <v>589</v>
      </c>
      <c r="B293" s="67" t="s">
        <v>590</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591</v>
      </c>
      <c r="B294" s="67" t="s">
        <v>592</v>
      </c>
      <c r="C294" s="104" t="s">
        <v>593</v>
      </c>
      <c r="H294" s="31"/>
      <c r="I294" s="49"/>
      <c r="J294" s="101"/>
      <c r="M294" s="103"/>
    </row>
    <row r="295" spans="1:14" x14ac:dyDescent="0.25">
      <c r="A295" s="47" t="s">
        <v>594</v>
      </c>
      <c r="B295" s="67" t="s">
        <v>595</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596</v>
      </c>
      <c r="B296" s="67" t="s">
        <v>597</v>
      </c>
      <c r="C296" s="100">
        <f>ROW(B111)</f>
        <v>111</v>
      </c>
      <c r="F296" s="103"/>
      <c r="H296" s="31"/>
      <c r="I296" s="49"/>
      <c r="J296" s="101"/>
      <c r="L296" s="103"/>
      <c r="M296" s="103"/>
    </row>
    <row r="297" spans="1:14" x14ac:dyDescent="0.25">
      <c r="A297" s="47" t="s">
        <v>598</v>
      </c>
      <c r="B297" s="67" t="s">
        <v>599</v>
      </c>
      <c r="C297" s="100">
        <f>ROW(B163)</f>
        <v>163</v>
      </c>
      <c r="E297" s="103"/>
      <c r="F297" s="103"/>
      <c r="H297" s="31"/>
      <c r="J297" s="101"/>
      <c r="L297" s="103"/>
    </row>
    <row r="298" spans="1:14" x14ac:dyDescent="0.25">
      <c r="A298" s="47" t="s">
        <v>600</v>
      </c>
      <c r="B298" s="67" t="s">
        <v>601</v>
      </c>
      <c r="C298" s="100">
        <f>ROW(B137)</f>
        <v>137</v>
      </c>
      <c r="E298" s="103"/>
      <c r="F298" s="103"/>
      <c r="H298" s="31"/>
      <c r="I298" s="49"/>
      <c r="J298" s="101"/>
      <c r="L298" s="103"/>
    </row>
    <row r="299" spans="1:14" x14ac:dyDescent="0.25">
      <c r="A299" s="47" t="s">
        <v>602</v>
      </c>
      <c r="B299" s="67" t="s">
        <v>603</v>
      </c>
      <c r="C299" s="53"/>
      <c r="E299" s="103"/>
      <c r="H299" s="31"/>
      <c r="I299" s="49"/>
      <c r="L299" s="103"/>
      <c r="M299" s="34" t="s">
        <v>604</v>
      </c>
    </row>
    <row r="300" spans="1:14" x14ac:dyDescent="0.25">
      <c r="A300" s="47" t="s">
        <v>605</v>
      </c>
      <c r="B300" s="67" t="s">
        <v>606</v>
      </c>
      <c r="C300" s="100" t="s">
        <v>607</v>
      </c>
      <c r="D300" s="100" t="s">
        <v>608</v>
      </c>
      <c r="E300" s="103"/>
      <c r="F300" s="100" t="s">
        <v>609</v>
      </c>
      <c r="H300" s="31"/>
      <c r="I300" s="49"/>
      <c r="K300" s="101"/>
      <c r="L300" s="103"/>
      <c r="M300" s="34" t="s">
        <v>610</v>
      </c>
    </row>
    <row r="301" spans="1:14" outlineLevel="1" x14ac:dyDescent="0.25">
      <c r="A301" s="47" t="s">
        <v>611</v>
      </c>
      <c r="B301" s="67" t="s">
        <v>612</v>
      </c>
      <c r="C301" s="100" t="s">
        <v>613</v>
      </c>
      <c r="H301" s="31"/>
      <c r="I301" s="49"/>
      <c r="K301" s="101"/>
      <c r="L301" s="103"/>
      <c r="M301" s="34" t="s">
        <v>614</v>
      </c>
    </row>
    <row r="302" spans="1:14" outlineLevel="1" x14ac:dyDescent="0.25">
      <c r="A302" s="47" t="s">
        <v>615</v>
      </c>
      <c r="B302" s="67" t="s">
        <v>616</v>
      </c>
      <c r="C302" s="100" t="str">
        <f>ROW('[1]C. HTT Harmonised Glossary'!B18)&amp;" for Harmonised Glossary"</f>
        <v>18 for Harmonised Glossary</v>
      </c>
      <c r="H302" s="31"/>
      <c r="I302" s="49"/>
      <c r="K302" s="101"/>
      <c r="L302" s="103"/>
      <c r="M302" s="34" t="s">
        <v>617</v>
      </c>
    </row>
    <row r="303" spans="1:14" outlineLevel="1" x14ac:dyDescent="0.25">
      <c r="A303" s="47" t="s">
        <v>618</v>
      </c>
      <c r="B303" s="67" t="s">
        <v>619</v>
      </c>
      <c r="C303" s="100">
        <f>ROW(B65)</f>
        <v>65</v>
      </c>
      <c r="H303" s="31"/>
      <c r="I303" s="49"/>
      <c r="J303" s="101"/>
      <c r="K303" s="101"/>
      <c r="L303" s="103"/>
    </row>
    <row r="304" spans="1:14" outlineLevel="1" x14ac:dyDescent="0.25">
      <c r="A304" s="47" t="s">
        <v>620</v>
      </c>
      <c r="B304" s="67" t="s">
        <v>621</v>
      </c>
      <c r="C304" s="100">
        <f>ROW(B88)</f>
        <v>88</v>
      </c>
      <c r="H304" s="31"/>
      <c r="I304" s="49"/>
      <c r="J304" s="101"/>
      <c r="K304" s="101"/>
      <c r="L304" s="103"/>
    </row>
    <row r="305" spans="1:14" outlineLevel="1" x14ac:dyDescent="0.25">
      <c r="A305" s="47" t="s">
        <v>622</v>
      </c>
      <c r="B305" s="67" t="s">
        <v>623</v>
      </c>
      <c r="C305" s="100" t="s">
        <v>624</v>
      </c>
      <c r="E305" s="103"/>
      <c r="H305" s="31"/>
      <c r="I305" s="49"/>
      <c r="J305" s="101"/>
      <c r="K305" s="101"/>
      <c r="L305" s="103"/>
      <c r="N305" s="32"/>
    </row>
    <row r="306" spans="1:14" outlineLevel="1" x14ac:dyDescent="0.25">
      <c r="A306" s="47" t="s">
        <v>625</v>
      </c>
      <c r="B306" s="67" t="s">
        <v>626</v>
      </c>
      <c r="C306" s="100">
        <v>44</v>
      </c>
      <c r="E306" s="103"/>
      <c r="H306" s="31"/>
      <c r="I306" s="49"/>
      <c r="J306" s="101"/>
      <c r="K306" s="101"/>
      <c r="L306" s="103"/>
      <c r="N306" s="32"/>
    </row>
    <row r="307" spans="1:14" outlineLevel="1" x14ac:dyDescent="0.25">
      <c r="A307" s="47" t="s">
        <v>627</v>
      </c>
      <c r="B307" s="67" t="s">
        <v>628</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629</v>
      </c>
      <c r="B308" s="49"/>
      <c r="E308" s="103"/>
      <c r="H308" s="31"/>
      <c r="I308" s="49"/>
      <c r="J308" s="101"/>
      <c r="K308" s="101"/>
      <c r="L308" s="103"/>
      <c r="N308" s="32"/>
    </row>
    <row r="309" spans="1:14" outlineLevel="1" x14ac:dyDescent="0.25">
      <c r="A309" s="47" t="s">
        <v>630</v>
      </c>
      <c r="E309" s="103"/>
      <c r="H309" s="31"/>
      <c r="I309" s="49"/>
      <c r="J309" s="101"/>
      <c r="K309" s="101"/>
      <c r="L309" s="103"/>
      <c r="N309" s="32"/>
    </row>
    <row r="310" spans="1:14" outlineLevel="1" x14ac:dyDescent="0.25">
      <c r="A310" s="47" t="s">
        <v>631</v>
      </c>
      <c r="H310" s="31"/>
      <c r="N310" s="32"/>
    </row>
    <row r="311" spans="1:14" ht="37.5" x14ac:dyDescent="0.25">
      <c r="A311" s="45"/>
      <c r="B311" s="44" t="s">
        <v>183</v>
      </c>
      <c r="C311" s="45"/>
      <c r="D311" s="45"/>
      <c r="E311" s="45"/>
      <c r="F311" s="45"/>
      <c r="G311" s="46"/>
      <c r="H311" s="31"/>
      <c r="I311" s="37"/>
      <c r="J311" s="39"/>
      <c r="K311" s="39"/>
      <c r="L311" s="39"/>
      <c r="M311" s="39"/>
      <c r="N311" s="32"/>
    </row>
    <row r="312" spans="1:14" x14ac:dyDescent="0.25">
      <c r="A312" s="47" t="s">
        <v>632</v>
      </c>
      <c r="B312" s="61" t="s">
        <v>633</v>
      </c>
      <c r="H312" s="31"/>
      <c r="I312" s="62"/>
      <c r="J312" s="101"/>
      <c r="N312" s="32"/>
    </row>
    <row r="313" spans="1:14" outlineLevel="1" x14ac:dyDescent="0.25">
      <c r="A313" s="47" t="s">
        <v>634</v>
      </c>
      <c r="B313" s="61" t="s">
        <v>635</v>
      </c>
      <c r="H313" s="31"/>
      <c r="I313" s="62"/>
      <c r="J313" s="101"/>
      <c r="N313" s="32"/>
    </row>
    <row r="314" spans="1:14" outlineLevel="1" x14ac:dyDescent="0.25">
      <c r="A314" s="47" t="s">
        <v>636</v>
      </c>
      <c r="B314" s="61" t="s">
        <v>637</v>
      </c>
      <c r="H314" s="31"/>
      <c r="I314" s="62"/>
      <c r="J314" s="101"/>
      <c r="N314" s="32"/>
    </row>
    <row r="315" spans="1:14" outlineLevel="1" x14ac:dyDescent="0.25">
      <c r="A315" s="47" t="s">
        <v>638</v>
      </c>
      <c r="B315" s="62"/>
      <c r="C315" s="101"/>
      <c r="H315" s="31"/>
      <c r="I315" s="62"/>
      <c r="J315" s="101"/>
      <c r="N315" s="32"/>
    </row>
    <row r="316" spans="1:14" outlineLevel="1" x14ac:dyDescent="0.25">
      <c r="A316" s="47" t="s">
        <v>639</v>
      </c>
      <c r="B316" s="62"/>
      <c r="C316" s="101"/>
      <c r="H316" s="31"/>
      <c r="I316" s="62"/>
      <c r="J316" s="101"/>
      <c r="N316" s="32"/>
    </row>
    <row r="317" spans="1:14" outlineLevel="1" x14ac:dyDescent="0.25">
      <c r="A317" s="47" t="s">
        <v>640</v>
      </c>
      <c r="B317" s="62"/>
      <c r="C317" s="101"/>
      <c r="H317" s="31"/>
      <c r="I317" s="62"/>
      <c r="J317" s="101"/>
      <c r="N317" s="32"/>
    </row>
    <row r="318" spans="1:14" outlineLevel="1" x14ac:dyDescent="0.25">
      <c r="A318" s="47" t="s">
        <v>641</v>
      </c>
      <c r="B318" s="62"/>
      <c r="C318" s="101"/>
      <c r="H318" s="31"/>
      <c r="I318" s="62"/>
      <c r="J318" s="101"/>
      <c r="N318" s="32"/>
    </row>
    <row r="319" spans="1:14" ht="18.75" x14ac:dyDescent="0.25">
      <c r="A319" s="45"/>
      <c r="B319" s="44" t="s">
        <v>184</v>
      </c>
      <c r="C319" s="45"/>
      <c r="D319" s="45"/>
      <c r="E319" s="45"/>
      <c r="F319" s="45"/>
      <c r="G319" s="46"/>
      <c r="H319" s="31"/>
      <c r="I319" s="37"/>
      <c r="J319" s="39"/>
      <c r="K319" s="39"/>
      <c r="L319" s="39"/>
      <c r="M319" s="39"/>
      <c r="N319" s="32"/>
    </row>
    <row r="320" spans="1:14" ht="15" customHeight="1" outlineLevel="1" x14ac:dyDescent="0.25">
      <c r="A320" s="56"/>
      <c r="B320" s="57" t="s">
        <v>642</v>
      </c>
      <c r="C320" s="56"/>
      <c r="D320" s="56"/>
      <c r="E320" s="58"/>
      <c r="F320" s="59"/>
      <c r="G320" s="59"/>
      <c r="H320" s="31"/>
      <c r="L320" s="31"/>
      <c r="M320" s="31"/>
      <c r="N320" s="32"/>
    </row>
    <row r="321" spans="1:14" outlineLevel="1" x14ac:dyDescent="0.25">
      <c r="A321" s="47" t="s">
        <v>643</v>
      </c>
      <c r="B321" s="67" t="s">
        <v>644</v>
      </c>
      <c r="C321" s="34" t="s">
        <v>1506</v>
      </c>
      <c r="H321" s="31"/>
      <c r="I321" s="32"/>
      <c r="J321" s="32"/>
      <c r="K321" s="32"/>
      <c r="L321" s="32"/>
      <c r="M321" s="32"/>
      <c r="N321" s="32"/>
    </row>
    <row r="322" spans="1:14" outlineLevel="1" x14ac:dyDescent="0.25">
      <c r="A322" s="47" t="s">
        <v>645</v>
      </c>
      <c r="B322" s="67" t="s">
        <v>646</v>
      </c>
      <c r="C322" s="34" t="s">
        <v>1506</v>
      </c>
      <c r="H322" s="31"/>
      <c r="I322" s="32"/>
      <c r="J322" s="32"/>
      <c r="K322" s="32"/>
      <c r="L322" s="32"/>
      <c r="M322" s="32"/>
      <c r="N322" s="32"/>
    </row>
    <row r="323" spans="1:14" outlineLevel="1" x14ac:dyDescent="0.25">
      <c r="A323" s="47" t="s">
        <v>647</v>
      </c>
      <c r="B323" s="67" t="s">
        <v>648</v>
      </c>
      <c r="C323" s="34" t="s">
        <v>1638</v>
      </c>
      <c r="H323" s="31"/>
      <c r="I323" s="32"/>
      <c r="J323" s="32"/>
      <c r="K323" s="32"/>
      <c r="L323" s="32"/>
      <c r="M323" s="32"/>
      <c r="N323" s="32"/>
    </row>
    <row r="324" spans="1:14" outlineLevel="1" x14ac:dyDescent="0.25">
      <c r="A324" s="47" t="s">
        <v>649</v>
      </c>
      <c r="B324" s="67" t="s">
        <v>650</v>
      </c>
      <c r="C324" s="34" t="s">
        <v>1638</v>
      </c>
      <c r="H324" s="31"/>
      <c r="I324" s="32"/>
      <c r="J324" s="32"/>
      <c r="K324" s="32"/>
      <c r="L324" s="32"/>
      <c r="M324" s="32"/>
      <c r="N324" s="32"/>
    </row>
    <row r="325" spans="1:14" outlineLevel="1" x14ac:dyDescent="0.25">
      <c r="A325" s="47" t="s">
        <v>651</v>
      </c>
      <c r="B325" s="67" t="s">
        <v>652</v>
      </c>
      <c r="C325" s="34" t="s">
        <v>1647</v>
      </c>
      <c r="H325" s="31"/>
      <c r="I325" s="32"/>
      <c r="J325" s="32"/>
      <c r="K325" s="32"/>
      <c r="L325" s="32"/>
      <c r="M325" s="32"/>
      <c r="N325" s="32"/>
    </row>
    <row r="326" spans="1:14" outlineLevel="1" x14ac:dyDescent="0.25">
      <c r="A326" s="47" t="s">
        <v>653</v>
      </c>
      <c r="B326" s="67" t="s">
        <v>654</v>
      </c>
      <c r="C326" s="34" t="s">
        <v>1638</v>
      </c>
      <c r="H326" s="31"/>
      <c r="I326" s="32"/>
      <c r="J326" s="32"/>
      <c r="K326" s="32"/>
      <c r="L326" s="32"/>
      <c r="M326" s="32"/>
      <c r="N326" s="32"/>
    </row>
    <row r="327" spans="1:14" outlineLevel="1" x14ac:dyDescent="0.25">
      <c r="A327" s="47" t="s">
        <v>655</v>
      </c>
      <c r="B327" s="67" t="s">
        <v>656</v>
      </c>
      <c r="C327" s="34" t="s">
        <v>1638</v>
      </c>
      <c r="H327" s="31"/>
      <c r="I327" s="32"/>
      <c r="J327" s="32"/>
      <c r="K327" s="32"/>
      <c r="L327" s="32"/>
      <c r="M327" s="32"/>
      <c r="N327" s="32"/>
    </row>
    <row r="328" spans="1:14" outlineLevel="1" x14ac:dyDescent="0.25">
      <c r="A328" s="47" t="s">
        <v>657</v>
      </c>
      <c r="B328" s="67" t="s">
        <v>658</v>
      </c>
      <c r="C328" s="34" t="s">
        <v>1638</v>
      </c>
      <c r="H328" s="31"/>
      <c r="I328" s="32"/>
      <c r="J328" s="32"/>
      <c r="K328" s="32"/>
      <c r="L328" s="32"/>
      <c r="M328" s="32"/>
      <c r="N328" s="32"/>
    </row>
    <row r="329" spans="1:14" ht="30" outlineLevel="1" x14ac:dyDescent="0.25">
      <c r="A329" s="47" t="s">
        <v>659</v>
      </c>
      <c r="B329" s="67" t="s">
        <v>660</v>
      </c>
      <c r="C329" s="34" t="s">
        <v>1648</v>
      </c>
      <c r="H329" s="31"/>
      <c r="I329" s="32"/>
      <c r="J329" s="32"/>
      <c r="K329" s="32"/>
      <c r="L329" s="32"/>
      <c r="M329" s="32"/>
      <c r="N329" s="32"/>
    </row>
    <row r="330" spans="1:14" hidden="1" outlineLevel="1" x14ac:dyDescent="0.25">
      <c r="A330" s="47" t="s">
        <v>661</v>
      </c>
      <c r="B330" s="74"/>
      <c r="H330" s="31"/>
      <c r="I330" s="32"/>
      <c r="J330" s="32"/>
      <c r="K330" s="32"/>
      <c r="L330" s="32"/>
      <c r="M330" s="32"/>
      <c r="N330" s="32"/>
    </row>
    <row r="331" spans="1:14" hidden="1" outlineLevel="1" x14ac:dyDescent="0.25">
      <c r="A331" s="47" t="s">
        <v>662</v>
      </c>
      <c r="B331" s="74"/>
      <c r="H331" s="31"/>
      <c r="I331" s="32"/>
      <c r="J331" s="32"/>
      <c r="K331" s="32"/>
      <c r="L331" s="32"/>
      <c r="M331" s="32"/>
      <c r="N331" s="32"/>
    </row>
    <row r="332" spans="1:14" hidden="1" outlineLevel="1" x14ac:dyDescent="0.25">
      <c r="A332" s="47" t="s">
        <v>663</v>
      </c>
      <c r="B332" s="74"/>
      <c r="H332" s="31"/>
      <c r="I332" s="32"/>
      <c r="J332" s="32"/>
      <c r="K332" s="32"/>
      <c r="L332" s="32"/>
      <c r="M332" s="32"/>
      <c r="N332" s="32"/>
    </row>
    <row r="333" spans="1:14" hidden="1" outlineLevel="1" x14ac:dyDescent="0.25">
      <c r="A333" s="47" t="s">
        <v>664</v>
      </c>
      <c r="B333" s="74"/>
      <c r="H333" s="31"/>
      <c r="I333" s="32"/>
      <c r="J333" s="32"/>
      <c r="K333" s="32"/>
      <c r="L333" s="32"/>
      <c r="M333" s="32"/>
      <c r="N333" s="32"/>
    </row>
    <row r="334" spans="1:14" hidden="1" outlineLevel="1" x14ac:dyDescent="0.25">
      <c r="A334" s="47" t="s">
        <v>665</v>
      </c>
      <c r="B334" s="74"/>
      <c r="H334" s="31"/>
      <c r="I334" s="32"/>
      <c r="J334" s="32"/>
      <c r="K334" s="32"/>
      <c r="L334" s="32"/>
      <c r="M334" s="32"/>
      <c r="N334" s="32"/>
    </row>
    <row r="335" spans="1:14" hidden="1" outlineLevel="1" x14ac:dyDescent="0.25">
      <c r="A335" s="47" t="s">
        <v>666</v>
      </c>
      <c r="B335" s="74"/>
      <c r="H335" s="31"/>
      <c r="I335" s="32"/>
      <c r="J335" s="32"/>
      <c r="K335" s="32"/>
      <c r="L335" s="32"/>
      <c r="M335" s="32"/>
      <c r="N335" s="32"/>
    </row>
    <row r="336" spans="1:14" hidden="1" outlineLevel="1" x14ac:dyDescent="0.25">
      <c r="A336" s="47" t="s">
        <v>667</v>
      </c>
      <c r="B336" s="74"/>
      <c r="H336" s="31"/>
      <c r="I336" s="32"/>
      <c r="J336" s="32"/>
      <c r="K336" s="32"/>
      <c r="L336" s="32"/>
      <c r="M336" s="32"/>
      <c r="N336" s="32"/>
    </row>
    <row r="337" spans="1:14" hidden="1" outlineLevel="1" x14ac:dyDescent="0.25">
      <c r="A337" s="47" t="s">
        <v>668</v>
      </c>
      <c r="B337" s="74"/>
      <c r="H337" s="31"/>
      <c r="I337" s="32"/>
      <c r="J337" s="32"/>
      <c r="K337" s="32"/>
      <c r="L337" s="32"/>
      <c r="M337" s="32"/>
      <c r="N337" s="32"/>
    </row>
    <row r="338" spans="1:14" hidden="1" outlineLevel="1" x14ac:dyDescent="0.25">
      <c r="A338" s="47" t="s">
        <v>669</v>
      </c>
      <c r="B338" s="74"/>
      <c r="H338" s="31"/>
      <c r="I338" s="32"/>
      <c r="J338" s="32"/>
      <c r="K338" s="32"/>
      <c r="L338" s="32"/>
      <c r="M338" s="32"/>
      <c r="N338" s="32"/>
    </row>
    <row r="339" spans="1:14" hidden="1" outlineLevel="1" x14ac:dyDescent="0.25">
      <c r="A339" s="47" t="s">
        <v>670</v>
      </c>
      <c r="B339" s="74"/>
      <c r="H339" s="31"/>
      <c r="I339" s="32"/>
      <c r="J339" s="32"/>
      <c r="K339" s="32"/>
      <c r="L339" s="32"/>
      <c r="M339" s="32"/>
      <c r="N339" s="32"/>
    </row>
    <row r="340" spans="1:14" hidden="1" outlineLevel="1" x14ac:dyDescent="0.25">
      <c r="A340" s="47" t="s">
        <v>671</v>
      </c>
      <c r="B340" s="74"/>
      <c r="H340" s="31"/>
      <c r="I340" s="32"/>
      <c r="J340" s="32"/>
      <c r="K340" s="32"/>
      <c r="L340" s="32"/>
      <c r="M340" s="32"/>
      <c r="N340" s="32"/>
    </row>
    <row r="341" spans="1:14" hidden="1" outlineLevel="1" x14ac:dyDescent="0.25">
      <c r="A341" s="47" t="s">
        <v>672</v>
      </c>
      <c r="B341" s="74"/>
      <c r="H341" s="31"/>
      <c r="I341" s="32"/>
      <c r="J341" s="32"/>
      <c r="K341" s="32"/>
      <c r="L341" s="32"/>
      <c r="M341" s="32"/>
      <c r="N341" s="32"/>
    </row>
    <row r="342" spans="1:14" hidden="1" outlineLevel="1" x14ac:dyDescent="0.25">
      <c r="A342" s="47" t="s">
        <v>673</v>
      </c>
      <c r="B342" s="74"/>
      <c r="H342" s="31"/>
      <c r="I342" s="32"/>
      <c r="J342" s="32"/>
      <c r="K342" s="32"/>
      <c r="L342" s="32"/>
      <c r="M342" s="32"/>
      <c r="N342" s="32"/>
    </row>
    <row r="343" spans="1:14" hidden="1" outlineLevel="1" x14ac:dyDescent="0.25">
      <c r="A343" s="47" t="s">
        <v>674</v>
      </c>
      <c r="B343" s="74"/>
      <c r="H343" s="31"/>
      <c r="I343" s="32"/>
      <c r="J343" s="32"/>
      <c r="K343" s="32"/>
      <c r="L343" s="32"/>
      <c r="M343" s="32"/>
      <c r="N343" s="32"/>
    </row>
    <row r="344" spans="1:14" hidden="1" outlineLevel="1" x14ac:dyDescent="0.25">
      <c r="A344" s="47" t="s">
        <v>675</v>
      </c>
      <c r="B344" s="74"/>
      <c r="H344" s="31"/>
      <c r="I344" s="32"/>
      <c r="J344" s="32"/>
      <c r="K344" s="32"/>
      <c r="L344" s="32"/>
      <c r="M344" s="32"/>
      <c r="N344" s="32"/>
    </row>
    <row r="345" spans="1:14" hidden="1" outlineLevel="1" x14ac:dyDescent="0.25">
      <c r="A345" s="47" t="s">
        <v>676</v>
      </c>
      <c r="B345" s="74"/>
      <c r="H345" s="31"/>
      <c r="I345" s="32"/>
      <c r="J345" s="32"/>
      <c r="K345" s="32"/>
      <c r="L345" s="32"/>
      <c r="M345" s="32"/>
      <c r="N345" s="32"/>
    </row>
    <row r="346" spans="1:14" hidden="1" outlineLevel="1" x14ac:dyDescent="0.25">
      <c r="A346" s="47" t="s">
        <v>677</v>
      </c>
      <c r="B346" s="74"/>
      <c r="H346" s="31"/>
      <c r="I346" s="32"/>
      <c r="J346" s="32"/>
      <c r="K346" s="32"/>
      <c r="L346" s="32"/>
      <c r="M346" s="32"/>
      <c r="N346" s="32"/>
    </row>
    <row r="347" spans="1:14" hidden="1" outlineLevel="1" x14ac:dyDescent="0.25">
      <c r="A347" s="47" t="s">
        <v>678</v>
      </c>
      <c r="B347" s="74"/>
      <c r="H347" s="31"/>
      <c r="I347" s="32"/>
      <c r="J347" s="32"/>
      <c r="K347" s="32"/>
      <c r="L347" s="32"/>
      <c r="M347" s="32"/>
      <c r="N347" s="32"/>
    </row>
    <row r="348" spans="1:14" hidden="1" outlineLevel="1" x14ac:dyDescent="0.25">
      <c r="A348" s="47" t="s">
        <v>679</v>
      </c>
      <c r="B348" s="74"/>
      <c r="H348" s="31"/>
      <c r="I348" s="32"/>
      <c r="J348" s="32"/>
      <c r="K348" s="32"/>
      <c r="L348" s="32"/>
      <c r="M348" s="32"/>
      <c r="N348" s="32"/>
    </row>
    <row r="349" spans="1:14" hidden="1" outlineLevel="1" x14ac:dyDescent="0.25">
      <c r="A349" s="47" t="s">
        <v>680</v>
      </c>
      <c r="B349" s="74"/>
      <c r="H349" s="31"/>
      <c r="I349" s="32"/>
      <c r="J349" s="32"/>
      <c r="K349" s="32"/>
      <c r="L349" s="32"/>
      <c r="M349" s="32"/>
      <c r="N349" s="32"/>
    </row>
    <row r="350" spans="1:14" hidden="1" outlineLevel="1" x14ac:dyDescent="0.25">
      <c r="A350" s="47" t="s">
        <v>681</v>
      </c>
      <c r="B350" s="74"/>
      <c r="H350" s="31"/>
      <c r="I350" s="32"/>
      <c r="J350" s="32"/>
      <c r="K350" s="32"/>
      <c r="L350" s="32"/>
      <c r="M350" s="32"/>
      <c r="N350" s="32"/>
    </row>
    <row r="351" spans="1:14" hidden="1" outlineLevel="1" x14ac:dyDescent="0.25">
      <c r="A351" s="47" t="s">
        <v>682</v>
      </c>
      <c r="B351" s="74"/>
      <c r="H351" s="31"/>
      <c r="I351" s="32"/>
      <c r="J351" s="32"/>
      <c r="K351" s="32"/>
      <c r="L351" s="32"/>
      <c r="M351" s="32"/>
      <c r="N351" s="32"/>
    </row>
    <row r="352" spans="1:14" hidden="1" outlineLevel="1" x14ac:dyDescent="0.25">
      <c r="A352" s="47" t="s">
        <v>683</v>
      </c>
      <c r="B352" s="74"/>
      <c r="H352" s="31"/>
      <c r="I352" s="32"/>
      <c r="J352" s="32"/>
      <c r="K352" s="32"/>
      <c r="L352" s="32"/>
      <c r="M352" s="32"/>
      <c r="N352" s="32"/>
    </row>
    <row r="353" spans="1:14" hidden="1" outlineLevel="1" x14ac:dyDescent="0.25">
      <c r="A353" s="47" t="s">
        <v>684</v>
      </c>
      <c r="B353" s="74"/>
      <c r="H353" s="31"/>
      <c r="I353" s="32"/>
      <c r="J353" s="32"/>
      <c r="K353" s="32"/>
      <c r="L353" s="32"/>
      <c r="M353" s="32"/>
      <c r="N353" s="32"/>
    </row>
    <row r="354" spans="1:14" hidden="1" outlineLevel="1" x14ac:dyDescent="0.25">
      <c r="A354" s="47" t="s">
        <v>685</v>
      </c>
      <c r="B354" s="74"/>
      <c r="H354" s="31"/>
      <c r="I354" s="32"/>
      <c r="J354" s="32"/>
      <c r="K354" s="32"/>
      <c r="L354" s="32"/>
      <c r="M354" s="32"/>
      <c r="N354" s="32"/>
    </row>
    <row r="355" spans="1:14" hidden="1" outlineLevel="1" x14ac:dyDescent="0.25">
      <c r="A355" s="47" t="s">
        <v>686</v>
      </c>
      <c r="B355" s="74"/>
      <c r="H355" s="31"/>
      <c r="I355" s="32"/>
      <c r="J355" s="32"/>
      <c r="K355" s="32"/>
      <c r="L355" s="32"/>
      <c r="M355" s="32"/>
      <c r="N355" s="32"/>
    </row>
    <row r="356" spans="1:14" hidden="1" outlineLevel="1" x14ac:dyDescent="0.25">
      <c r="A356" s="47" t="s">
        <v>687</v>
      </c>
      <c r="B356" s="74"/>
      <c r="H356" s="31"/>
      <c r="I356" s="32"/>
      <c r="J356" s="32"/>
      <c r="K356" s="32"/>
      <c r="L356" s="32"/>
      <c r="M356" s="32"/>
      <c r="N356" s="32"/>
    </row>
    <row r="357" spans="1:14" hidden="1" outlineLevel="1" x14ac:dyDescent="0.25">
      <c r="A357" s="47" t="s">
        <v>688</v>
      </c>
      <c r="B357" s="74"/>
      <c r="H357" s="31"/>
      <c r="I357" s="32"/>
      <c r="J357" s="32"/>
      <c r="K357" s="32"/>
      <c r="L357" s="32"/>
      <c r="M357" s="32"/>
      <c r="N357" s="32"/>
    </row>
    <row r="358" spans="1:14" hidden="1" outlineLevel="1" x14ac:dyDescent="0.25">
      <c r="A358" s="47" t="s">
        <v>689</v>
      </c>
      <c r="B358" s="74"/>
      <c r="H358" s="31"/>
      <c r="I358" s="32"/>
      <c r="J358" s="32"/>
      <c r="K358" s="32"/>
      <c r="L358" s="32"/>
      <c r="M358" s="32"/>
      <c r="N358" s="32"/>
    </row>
    <row r="359" spans="1:14" hidden="1" outlineLevel="1" x14ac:dyDescent="0.25">
      <c r="A359" s="47" t="s">
        <v>690</v>
      </c>
      <c r="B359" s="74"/>
      <c r="H359" s="31"/>
      <c r="I359" s="32"/>
      <c r="J359" s="32"/>
      <c r="K359" s="32"/>
      <c r="L359" s="32"/>
      <c r="M359" s="32"/>
      <c r="N359" s="32"/>
    </row>
    <row r="360" spans="1:14" hidden="1" outlineLevel="1" x14ac:dyDescent="0.25">
      <c r="A360" s="47" t="s">
        <v>691</v>
      </c>
      <c r="B360" s="74"/>
      <c r="H360" s="31"/>
      <c r="I360" s="32"/>
      <c r="J360" s="32"/>
      <c r="K360" s="32"/>
      <c r="L360" s="32"/>
      <c r="M360" s="32"/>
      <c r="N360" s="32"/>
    </row>
    <row r="361" spans="1:14" hidden="1" outlineLevel="1" x14ac:dyDescent="0.25">
      <c r="A361" s="47" t="s">
        <v>692</v>
      </c>
      <c r="B361" s="74"/>
      <c r="H361" s="31"/>
      <c r="I361" s="32"/>
      <c r="J361" s="32"/>
      <c r="K361" s="32"/>
      <c r="L361" s="32"/>
      <c r="M361" s="32"/>
      <c r="N361" s="32"/>
    </row>
    <row r="362" spans="1:14" hidden="1" outlineLevel="1" x14ac:dyDescent="0.25">
      <c r="A362" s="47" t="s">
        <v>693</v>
      </c>
      <c r="B362" s="74"/>
      <c r="H362" s="31"/>
      <c r="I362" s="32"/>
      <c r="J362" s="32"/>
      <c r="K362" s="32"/>
      <c r="L362" s="32"/>
      <c r="M362" s="32"/>
      <c r="N362" s="32"/>
    </row>
    <row r="363" spans="1:14" hidden="1" outlineLevel="1" x14ac:dyDescent="0.25">
      <c r="A363" s="47" t="s">
        <v>694</v>
      </c>
      <c r="B363" s="74"/>
      <c r="H363" s="31"/>
      <c r="I363" s="32"/>
      <c r="J363" s="32"/>
      <c r="K363" s="32"/>
      <c r="L363" s="32"/>
      <c r="M363" s="32"/>
      <c r="N363" s="32"/>
    </row>
    <row r="364" spans="1:14" hidden="1" outlineLevel="1" x14ac:dyDescent="0.25">
      <c r="A364" s="47" t="s">
        <v>695</v>
      </c>
      <c r="B364" s="74"/>
      <c r="H364" s="31"/>
      <c r="I364" s="32"/>
      <c r="J364" s="32"/>
      <c r="K364" s="32"/>
      <c r="L364" s="32"/>
      <c r="M364" s="32"/>
      <c r="N364" s="32"/>
    </row>
    <row r="365" spans="1:14" hidden="1" outlineLevel="1" x14ac:dyDescent="0.25">
      <c r="A365" s="47" t="s">
        <v>696</v>
      </c>
      <c r="B365" s="74"/>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8A9F6860-24D7-4F11-B1D4-C6E85D483F1D}"/>
    <hyperlink ref="C30" r:id="rId6" xr:uid="{0938FA46-CC66-47C2-ACA2-75AB723ECC5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242" zoomScale="75" zoomScaleNormal="75" workbookViewId="0">
      <selection activeCell="C278" sqref="C278"/>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196"/>
      <c r="D1" s="196"/>
      <c r="E1" s="196"/>
      <c r="F1" s="197" t="s">
        <v>175</v>
      </c>
    </row>
    <row r="2" spans="1:7" ht="15.75" thickBot="1" x14ac:dyDescent="0.3">
      <c r="A2" s="31"/>
      <c r="B2" s="31"/>
      <c r="C2" s="196"/>
      <c r="D2" s="196"/>
      <c r="E2" s="196"/>
      <c r="F2" s="196"/>
    </row>
    <row r="3" spans="1:7" ht="19.5" thickBot="1" x14ac:dyDescent="0.3">
      <c r="A3" s="35"/>
      <c r="B3" s="36" t="s">
        <v>176</v>
      </c>
      <c r="C3" s="198" t="s">
        <v>346</v>
      </c>
      <c r="D3" s="199"/>
      <c r="E3" s="199"/>
      <c r="F3" s="196"/>
      <c r="G3" s="35"/>
    </row>
    <row r="4" spans="1:7" ht="15.75" thickBot="1" x14ac:dyDescent="0.3">
      <c r="C4" s="195"/>
      <c r="D4" s="195"/>
      <c r="E4" s="195"/>
      <c r="F4" s="195"/>
    </row>
    <row r="5" spans="1:7" ht="18.75" x14ac:dyDescent="0.25">
      <c r="A5" s="37"/>
      <c r="B5" s="38" t="s">
        <v>701</v>
      </c>
      <c r="C5" s="200"/>
      <c r="D5" s="195"/>
      <c r="E5" s="201"/>
      <c r="F5" s="201"/>
    </row>
    <row r="6" spans="1:7" x14ac:dyDescent="0.25">
      <c r="B6" s="106" t="s">
        <v>702</v>
      </c>
      <c r="C6" s="195"/>
      <c r="D6" s="195"/>
      <c r="E6" s="195"/>
      <c r="F6" s="195"/>
    </row>
    <row r="7" spans="1:7" x14ac:dyDescent="0.25">
      <c r="B7" s="107" t="s">
        <v>703</v>
      </c>
      <c r="C7" s="195"/>
      <c r="D7" s="195"/>
      <c r="E7" s="195"/>
      <c r="F7" s="195"/>
    </row>
    <row r="8" spans="1:7" ht="15.75" thickBot="1" x14ac:dyDescent="0.3">
      <c r="B8" s="108" t="s">
        <v>704</v>
      </c>
      <c r="C8" s="195"/>
      <c r="D8" s="195"/>
      <c r="E8" s="195"/>
      <c r="F8" s="195"/>
    </row>
    <row r="9" spans="1:7" x14ac:dyDescent="0.25">
      <c r="B9" s="109"/>
      <c r="C9" s="195"/>
      <c r="D9" s="195"/>
      <c r="E9" s="195"/>
      <c r="F9" s="195"/>
    </row>
    <row r="10" spans="1:7" ht="37.5" x14ac:dyDescent="0.25">
      <c r="A10" s="44" t="s">
        <v>185</v>
      </c>
      <c r="B10" s="44" t="s">
        <v>702</v>
      </c>
      <c r="C10" s="202"/>
      <c r="D10" s="202"/>
      <c r="E10" s="202"/>
      <c r="F10" s="202"/>
      <c r="G10" s="46"/>
    </row>
    <row r="11" spans="1:7" ht="15" customHeight="1" x14ac:dyDescent="0.25">
      <c r="A11" s="56"/>
      <c r="B11" s="57" t="s">
        <v>705</v>
      </c>
      <c r="C11" s="189" t="s">
        <v>222</v>
      </c>
      <c r="D11" s="189"/>
      <c r="E11" s="189"/>
      <c r="F11" s="191" t="s">
        <v>706</v>
      </c>
      <c r="G11" s="59"/>
    </row>
    <row r="12" spans="1:7" x14ac:dyDescent="0.25">
      <c r="A12" s="47" t="s">
        <v>707</v>
      </c>
      <c r="B12" s="47" t="s">
        <v>708</v>
      </c>
      <c r="C12" s="208">
        <v>26622.46</v>
      </c>
      <c r="D12" s="193"/>
      <c r="E12" s="195"/>
      <c r="F12" s="203">
        <f>IF($C$15=0,"",IF(C12="[for completion]","",C12/$C$15))</f>
        <v>1</v>
      </c>
    </row>
    <row r="13" spans="1:7" x14ac:dyDescent="0.25">
      <c r="A13" s="47" t="s">
        <v>709</v>
      </c>
      <c r="B13" s="47" t="s">
        <v>710</v>
      </c>
      <c r="C13" s="193">
        <v>0</v>
      </c>
      <c r="D13" s="193"/>
      <c r="E13" s="195"/>
      <c r="F13" s="203">
        <f>IF($C$15=0,"",IF(C13="[for completion]","",C13/$C$15))</f>
        <v>0</v>
      </c>
    </row>
    <row r="14" spans="1:7" x14ac:dyDescent="0.25">
      <c r="A14" s="47" t="s">
        <v>711</v>
      </c>
      <c r="B14" s="47" t="s">
        <v>257</v>
      </c>
      <c r="C14" s="193">
        <v>0</v>
      </c>
      <c r="D14" s="193"/>
      <c r="E14" s="195"/>
      <c r="F14" s="203">
        <f>IF($C$15=0,"",IF(C14="[for completion]","",C14/$C$15))</f>
        <v>0</v>
      </c>
    </row>
    <row r="15" spans="1:7" x14ac:dyDescent="0.25">
      <c r="A15" s="47" t="s">
        <v>712</v>
      </c>
      <c r="B15" s="110" t="s">
        <v>259</v>
      </c>
      <c r="C15" s="207">
        <f>SUM(C12:C14)</f>
        <v>26622.46</v>
      </c>
      <c r="D15" s="195"/>
      <c r="E15" s="195"/>
      <c r="F15" s="204">
        <f>SUM(F12:F14)</f>
        <v>1</v>
      </c>
    </row>
    <row r="16" spans="1:7" hidden="1" outlineLevel="1" x14ac:dyDescent="0.25">
      <c r="A16" s="47" t="s">
        <v>713</v>
      </c>
      <c r="B16" s="112"/>
      <c r="C16" s="193"/>
      <c r="D16" s="193"/>
      <c r="E16" s="193"/>
      <c r="F16" s="162">
        <f t="shared" ref="F16:F26" si="0">IF($C$15=0,"",IF(C16="[for completion]","",C16/$C$15))</f>
        <v>0</v>
      </c>
    </row>
    <row r="17" spans="1:7" hidden="1" outlineLevel="1" x14ac:dyDescent="0.25">
      <c r="A17" s="47" t="s">
        <v>714</v>
      </c>
      <c r="B17" s="112"/>
      <c r="C17" s="193"/>
      <c r="D17" s="193"/>
      <c r="E17" s="193" t="s">
        <v>1637</v>
      </c>
      <c r="F17" s="162">
        <f t="shared" si="0"/>
        <v>0</v>
      </c>
    </row>
    <row r="18" spans="1:7" hidden="1" outlineLevel="1" x14ac:dyDescent="0.25">
      <c r="A18" s="47" t="s">
        <v>715</v>
      </c>
      <c r="B18" s="74"/>
      <c r="C18" s="193"/>
      <c r="D18" s="193"/>
      <c r="E18" s="193"/>
      <c r="F18" s="162">
        <f t="shared" si="0"/>
        <v>0</v>
      </c>
    </row>
    <row r="19" spans="1:7" hidden="1" outlineLevel="1" x14ac:dyDescent="0.25">
      <c r="A19" s="47" t="s">
        <v>716</v>
      </c>
      <c r="B19" s="74"/>
      <c r="C19" s="193"/>
      <c r="D19" s="193"/>
      <c r="E19" s="193"/>
      <c r="F19" s="162">
        <f t="shared" si="0"/>
        <v>0</v>
      </c>
    </row>
    <row r="20" spans="1:7" hidden="1" outlineLevel="1" x14ac:dyDescent="0.25">
      <c r="A20" s="47" t="s">
        <v>717</v>
      </c>
      <c r="B20" s="74"/>
      <c r="C20" s="193"/>
      <c r="D20" s="193"/>
      <c r="E20" s="193"/>
      <c r="F20" s="162">
        <f t="shared" si="0"/>
        <v>0</v>
      </c>
    </row>
    <row r="21" spans="1:7" hidden="1" outlineLevel="1" x14ac:dyDescent="0.25">
      <c r="A21" s="47" t="s">
        <v>718</v>
      </c>
      <c r="B21" s="74"/>
      <c r="C21" s="193"/>
      <c r="D21" s="193"/>
      <c r="E21" s="193"/>
      <c r="F21" s="162">
        <f t="shared" si="0"/>
        <v>0</v>
      </c>
    </row>
    <row r="22" spans="1:7" hidden="1" outlineLevel="1" x14ac:dyDescent="0.25">
      <c r="A22" s="47" t="s">
        <v>719</v>
      </c>
      <c r="B22" s="74"/>
      <c r="C22" s="193"/>
      <c r="D22" s="193"/>
      <c r="E22" s="193"/>
      <c r="F22" s="162">
        <f t="shared" si="0"/>
        <v>0</v>
      </c>
    </row>
    <row r="23" spans="1:7" hidden="1" outlineLevel="1" x14ac:dyDescent="0.25">
      <c r="A23" s="47" t="s">
        <v>720</v>
      </c>
      <c r="B23" s="74"/>
      <c r="C23" s="193"/>
      <c r="D23" s="193"/>
      <c r="E23" s="193"/>
      <c r="F23" s="162">
        <f t="shared" si="0"/>
        <v>0</v>
      </c>
    </row>
    <row r="24" spans="1:7" hidden="1" outlineLevel="1" x14ac:dyDescent="0.25">
      <c r="A24" s="47" t="s">
        <v>721</v>
      </c>
      <c r="B24" s="74"/>
      <c r="C24" s="193"/>
      <c r="D24" s="193"/>
      <c r="E24" s="193"/>
      <c r="F24" s="162">
        <f t="shared" si="0"/>
        <v>0</v>
      </c>
    </row>
    <row r="25" spans="1:7" hidden="1" outlineLevel="1" x14ac:dyDescent="0.25">
      <c r="A25" s="47" t="s">
        <v>722</v>
      </c>
      <c r="B25" s="74"/>
      <c r="C25" s="193"/>
      <c r="D25" s="193"/>
      <c r="E25" s="193"/>
      <c r="F25" s="162">
        <f t="shared" si="0"/>
        <v>0</v>
      </c>
    </row>
    <row r="26" spans="1:7" hidden="1" outlineLevel="1" x14ac:dyDescent="0.25">
      <c r="A26" s="47" t="s">
        <v>723</v>
      </c>
      <c r="B26" s="74"/>
      <c r="C26" s="205"/>
      <c r="D26" s="205"/>
      <c r="E26" s="205"/>
      <c r="F26" s="162">
        <f t="shared" si="0"/>
        <v>0</v>
      </c>
    </row>
    <row r="27" spans="1:7" ht="15" customHeight="1" collapsed="1" x14ac:dyDescent="0.25">
      <c r="A27" s="56"/>
      <c r="B27" s="57" t="s">
        <v>724</v>
      </c>
      <c r="C27" s="189" t="s">
        <v>725</v>
      </c>
      <c r="D27" s="189" t="s">
        <v>726</v>
      </c>
      <c r="E27" s="190"/>
      <c r="F27" s="189" t="s">
        <v>727</v>
      </c>
      <c r="G27" s="59"/>
    </row>
    <row r="28" spans="1:7" x14ac:dyDescent="0.25">
      <c r="A28" s="47" t="s">
        <v>728</v>
      </c>
      <c r="B28" s="47" t="s">
        <v>729</v>
      </c>
      <c r="C28" s="216">
        <v>159088</v>
      </c>
      <c r="D28" s="193" t="s">
        <v>1506</v>
      </c>
      <c r="E28" s="193"/>
      <c r="F28" s="209">
        <f>IF(AND(C28="[For completion]",D28="[For completion]"),"[For completion]",SUM(C28:D28))</f>
        <v>159088</v>
      </c>
    </row>
    <row r="29" spans="1:7" outlineLevel="1" x14ac:dyDescent="0.25">
      <c r="A29" s="47" t="s">
        <v>730</v>
      </c>
      <c r="B29" s="49" t="s">
        <v>731</v>
      </c>
      <c r="C29" s="193"/>
      <c r="D29" s="193"/>
      <c r="E29" s="193"/>
      <c r="F29" s="193"/>
    </row>
    <row r="30" spans="1:7" outlineLevel="1" x14ac:dyDescent="0.25">
      <c r="A30" s="47" t="s">
        <v>732</v>
      </c>
      <c r="B30" s="49" t="s">
        <v>733</v>
      </c>
      <c r="C30" s="193"/>
      <c r="D30" s="193"/>
      <c r="E30" s="193"/>
      <c r="F30" s="193"/>
    </row>
    <row r="31" spans="1:7" outlineLevel="1" x14ac:dyDescent="0.25">
      <c r="A31" s="47" t="s">
        <v>734</v>
      </c>
      <c r="B31" s="49"/>
      <c r="C31" s="193"/>
      <c r="D31" s="193"/>
      <c r="E31" s="193"/>
      <c r="F31" s="193"/>
    </row>
    <row r="32" spans="1:7" outlineLevel="1" x14ac:dyDescent="0.25">
      <c r="A32" s="47" t="s">
        <v>735</v>
      </c>
      <c r="B32" s="49"/>
      <c r="C32" s="193"/>
      <c r="D32" s="193"/>
      <c r="E32" s="193"/>
      <c r="F32" s="193"/>
    </row>
    <row r="33" spans="1:7" outlineLevel="1" x14ac:dyDescent="0.25">
      <c r="A33" s="47" t="s">
        <v>736</v>
      </c>
      <c r="B33" s="49"/>
      <c r="C33" s="193"/>
      <c r="D33" s="193"/>
      <c r="E33" s="193"/>
      <c r="F33" s="193"/>
    </row>
    <row r="34" spans="1:7" outlineLevel="1" x14ac:dyDescent="0.25">
      <c r="A34" s="47" t="s">
        <v>737</v>
      </c>
      <c r="B34" s="49"/>
      <c r="C34" s="193"/>
      <c r="D34" s="193"/>
      <c r="E34" s="193"/>
      <c r="F34" s="193"/>
    </row>
    <row r="35" spans="1:7" ht="15" customHeight="1" x14ac:dyDescent="0.25">
      <c r="A35" s="56"/>
      <c r="B35" s="57" t="s">
        <v>738</v>
      </c>
      <c r="C35" s="189" t="s">
        <v>739</v>
      </c>
      <c r="D35" s="189" t="s">
        <v>740</v>
      </c>
      <c r="E35" s="190"/>
      <c r="F35" s="191" t="s">
        <v>706</v>
      </c>
      <c r="G35" s="59"/>
    </row>
    <row r="36" spans="1:7" x14ac:dyDescent="0.25">
      <c r="A36" s="47" t="s">
        <v>741</v>
      </c>
      <c r="B36" s="47" t="s">
        <v>742</v>
      </c>
      <c r="C36" s="185">
        <v>1.2999999999999999E-3</v>
      </c>
      <c r="D36" s="185" t="s">
        <v>1506</v>
      </c>
      <c r="E36" s="193"/>
      <c r="F36" s="185">
        <f>C36</f>
        <v>1.2999999999999999E-3</v>
      </c>
    </row>
    <row r="37" spans="1:7" outlineLevel="1" x14ac:dyDescent="0.25">
      <c r="A37" s="47" t="s">
        <v>743</v>
      </c>
      <c r="B37" s="53"/>
      <c r="C37" s="185"/>
      <c r="D37" s="185"/>
      <c r="E37" s="193"/>
      <c r="F37" s="185"/>
    </row>
    <row r="38" spans="1:7" outlineLevel="1" x14ac:dyDescent="0.25">
      <c r="A38" s="47" t="s">
        <v>744</v>
      </c>
      <c r="B38" s="53"/>
      <c r="C38" s="185"/>
      <c r="D38" s="185"/>
      <c r="E38" s="193"/>
      <c r="F38" s="185"/>
    </row>
    <row r="39" spans="1:7" outlineLevel="1" x14ac:dyDescent="0.25">
      <c r="A39" s="47" t="s">
        <v>745</v>
      </c>
      <c r="B39" s="53"/>
      <c r="C39" s="185"/>
      <c r="D39" s="185"/>
      <c r="E39" s="193"/>
      <c r="F39" s="185"/>
    </row>
    <row r="40" spans="1:7" outlineLevel="1" x14ac:dyDescent="0.25">
      <c r="A40" s="47" t="s">
        <v>746</v>
      </c>
      <c r="B40" s="53"/>
      <c r="C40" s="185"/>
      <c r="D40" s="185"/>
      <c r="E40" s="193"/>
      <c r="F40" s="185"/>
    </row>
    <row r="41" spans="1:7" outlineLevel="1" x14ac:dyDescent="0.25">
      <c r="A41" s="47" t="s">
        <v>747</v>
      </c>
      <c r="B41" s="53"/>
      <c r="C41" s="185"/>
      <c r="D41" s="185"/>
      <c r="E41" s="193"/>
      <c r="F41" s="185"/>
    </row>
    <row r="42" spans="1:7" outlineLevel="1" x14ac:dyDescent="0.25">
      <c r="A42" s="47" t="s">
        <v>748</v>
      </c>
      <c r="B42" s="53"/>
      <c r="C42" s="185"/>
      <c r="D42" s="185"/>
      <c r="E42" s="193"/>
      <c r="F42" s="185"/>
    </row>
    <row r="43" spans="1:7" ht="15" customHeight="1" x14ac:dyDescent="0.25">
      <c r="A43" s="56"/>
      <c r="B43" s="57" t="s">
        <v>749</v>
      </c>
      <c r="C43" s="189" t="s">
        <v>739</v>
      </c>
      <c r="D43" s="189" t="s">
        <v>740</v>
      </c>
      <c r="E43" s="190"/>
      <c r="F43" s="191" t="s">
        <v>706</v>
      </c>
      <c r="G43" s="59"/>
    </row>
    <row r="44" spans="1:7" x14ac:dyDescent="0.25">
      <c r="A44" s="118" t="s">
        <v>750</v>
      </c>
      <c r="B44" s="119" t="s">
        <v>751</v>
      </c>
      <c r="C44" s="187">
        <f>SUM(C45:C71)</f>
        <v>0</v>
      </c>
      <c r="D44" s="187">
        <f>SUM(D45:D71)</f>
        <v>0</v>
      </c>
      <c r="E44" s="187"/>
      <c r="F44" s="187">
        <f>SUM(F45:F71)</f>
        <v>0</v>
      </c>
      <c r="G44" s="34"/>
    </row>
    <row r="45" spans="1:7" x14ac:dyDescent="0.25">
      <c r="A45" s="47" t="s">
        <v>752</v>
      </c>
      <c r="B45" s="47" t="s">
        <v>753</v>
      </c>
      <c r="C45" s="185">
        <v>0</v>
      </c>
      <c r="D45" s="185" t="s">
        <v>1506</v>
      </c>
      <c r="E45" s="185"/>
      <c r="F45" s="185">
        <v>0</v>
      </c>
      <c r="G45" s="34"/>
    </row>
    <row r="46" spans="1:7" x14ac:dyDescent="0.25">
      <c r="A46" s="47" t="s">
        <v>754</v>
      </c>
      <c r="B46" s="47" t="s">
        <v>755</v>
      </c>
      <c r="C46" s="185">
        <v>0</v>
      </c>
      <c r="D46" s="185" t="s">
        <v>1506</v>
      </c>
      <c r="E46" s="185"/>
      <c r="F46" s="185">
        <v>0</v>
      </c>
      <c r="G46" s="34"/>
    </row>
    <row r="47" spans="1:7" x14ac:dyDescent="0.25">
      <c r="A47" s="47" t="s">
        <v>756</v>
      </c>
      <c r="B47" s="47" t="s">
        <v>757</v>
      </c>
      <c r="C47" s="185">
        <v>0</v>
      </c>
      <c r="D47" s="185" t="s">
        <v>1506</v>
      </c>
      <c r="E47" s="185"/>
      <c r="F47" s="185">
        <v>0</v>
      </c>
      <c r="G47" s="34"/>
    </row>
    <row r="48" spans="1:7" x14ac:dyDescent="0.25">
      <c r="A48" s="47" t="s">
        <v>758</v>
      </c>
      <c r="B48" s="47" t="s">
        <v>759</v>
      </c>
      <c r="C48" s="185">
        <v>0</v>
      </c>
      <c r="D48" s="185" t="s">
        <v>1506</v>
      </c>
      <c r="E48" s="185"/>
      <c r="F48" s="185">
        <v>0</v>
      </c>
      <c r="G48" s="34"/>
    </row>
    <row r="49" spans="1:7" x14ac:dyDescent="0.25">
      <c r="A49" s="47" t="s">
        <v>760</v>
      </c>
      <c r="B49" s="47" t="s">
        <v>761</v>
      </c>
      <c r="C49" s="185">
        <v>0</v>
      </c>
      <c r="D49" s="185" t="s">
        <v>1506</v>
      </c>
      <c r="E49" s="185"/>
      <c r="F49" s="185">
        <v>0</v>
      </c>
      <c r="G49" s="34"/>
    </row>
    <row r="50" spans="1:7" x14ac:dyDescent="0.25">
      <c r="A50" s="47" t="s">
        <v>762</v>
      </c>
      <c r="B50" s="47" t="s">
        <v>763</v>
      </c>
      <c r="C50" s="185">
        <v>0</v>
      </c>
      <c r="D50" s="185" t="s">
        <v>1506</v>
      </c>
      <c r="E50" s="185"/>
      <c r="F50" s="185">
        <v>0</v>
      </c>
      <c r="G50" s="34"/>
    </row>
    <row r="51" spans="1:7" x14ac:dyDescent="0.25">
      <c r="A51" s="47" t="s">
        <v>764</v>
      </c>
      <c r="B51" s="47" t="s">
        <v>765</v>
      </c>
      <c r="C51" s="185">
        <v>0</v>
      </c>
      <c r="D51" s="185" t="s">
        <v>1506</v>
      </c>
      <c r="E51" s="185"/>
      <c r="F51" s="185">
        <v>0</v>
      </c>
      <c r="G51" s="34"/>
    </row>
    <row r="52" spans="1:7" x14ac:dyDescent="0.25">
      <c r="A52" s="47" t="s">
        <v>766</v>
      </c>
      <c r="B52" s="47" t="s">
        <v>767</v>
      </c>
      <c r="C52" s="185">
        <v>0</v>
      </c>
      <c r="D52" s="185" t="s">
        <v>1506</v>
      </c>
      <c r="E52" s="185"/>
      <c r="F52" s="185">
        <v>0</v>
      </c>
      <c r="G52" s="34"/>
    </row>
    <row r="53" spans="1:7" x14ac:dyDescent="0.25">
      <c r="A53" s="47" t="s">
        <v>768</v>
      </c>
      <c r="B53" s="47" t="s">
        <v>769</v>
      </c>
      <c r="C53" s="185">
        <v>0</v>
      </c>
      <c r="D53" s="185" t="s">
        <v>1506</v>
      </c>
      <c r="E53" s="185"/>
      <c r="F53" s="185">
        <v>0</v>
      </c>
      <c r="G53" s="34"/>
    </row>
    <row r="54" spans="1:7" x14ac:dyDescent="0.25">
      <c r="A54" s="47" t="s">
        <v>770</v>
      </c>
      <c r="B54" s="47" t="s">
        <v>771</v>
      </c>
      <c r="C54" s="185">
        <v>0</v>
      </c>
      <c r="D54" s="185" t="s">
        <v>1506</v>
      </c>
      <c r="E54" s="185"/>
      <c r="F54" s="185">
        <v>0</v>
      </c>
      <c r="G54" s="34"/>
    </row>
    <row r="55" spans="1:7" x14ac:dyDescent="0.25">
      <c r="A55" s="47" t="s">
        <v>772</v>
      </c>
      <c r="B55" s="47" t="s">
        <v>773</v>
      </c>
      <c r="C55" s="185">
        <v>0</v>
      </c>
      <c r="D55" s="185" t="s">
        <v>1506</v>
      </c>
      <c r="E55" s="185"/>
      <c r="F55" s="185">
        <v>0</v>
      </c>
      <c r="G55" s="34"/>
    </row>
    <row r="56" spans="1:7" x14ac:dyDescent="0.25">
      <c r="A56" s="47" t="s">
        <v>774</v>
      </c>
      <c r="B56" s="47" t="s">
        <v>775</v>
      </c>
      <c r="C56" s="185">
        <v>0</v>
      </c>
      <c r="D56" s="185" t="s">
        <v>1506</v>
      </c>
      <c r="E56" s="185"/>
      <c r="F56" s="185">
        <v>0</v>
      </c>
      <c r="G56" s="34"/>
    </row>
    <row r="57" spans="1:7" x14ac:dyDescent="0.25">
      <c r="A57" s="47" t="s">
        <v>776</v>
      </c>
      <c r="B57" s="47" t="s">
        <v>777</v>
      </c>
      <c r="C57" s="185">
        <v>0</v>
      </c>
      <c r="D57" s="185" t="s">
        <v>1506</v>
      </c>
      <c r="E57" s="185"/>
      <c r="F57" s="185">
        <v>0</v>
      </c>
      <c r="G57" s="34"/>
    </row>
    <row r="58" spans="1:7" x14ac:dyDescent="0.25">
      <c r="A58" s="47" t="s">
        <v>778</v>
      </c>
      <c r="B58" s="47" t="s">
        <v>779</v>
      </c>
      <c r="C58" s="185">
        <v>0</v>
      </c>
      <c r="D58" s="185" t="s">
        <v>1506</v>
      </c>
      <c r="E58" s="185"/>
      <c r="F58" s="185">
        <v>0</v>
      </c>
      <c r="G58" s="34"/>
    </row>
    <row r="59" spans="1:7" x14ac:dyDescent="0.25">
      <c r="A59" s="47" t="s">
        <v>780</v>
      </c>
      <c r="B59" s="47" t="s">
        <v>781</v>
      </c>
      <c r="C59" s="185">
        <v>0</v>
      </c>
      <c r="D59" s="185" t="s">
        <v>1506</v>
      </c>
      <c r="E59" s="185"/>
      <c r="F59" s="185">
        <v>0</v>
      </c>
      <c r="G59" s="34"/>
    </row>
    <row r="60" spans="1:7" x14ac:dyDescent="0.25">
      <c r="A60" s="47" t="s">
        <v>782</v>
      </c>
      <c r="B60" s="47" t="s">
        <v>783</v>
      </c>
      <c r="C60" s="185">
        <v>0</v>
      </c>
      <c r="D60" s="185" t="s">
        <v>1506</v>
      </c>
      <c r="E60" s="185"/>
      <c r="F60" s="185">
        <v>0</v>
      </c>
      <c r="G60" s="34"/>
    </row>
    <row r="61" spans="1:7" x14ac:dyDescent="0.25">
      <c r="A61" s="47" t="s">
        <v>784</v>
      </c>
      <c r="B61" s="47" t="s">
        <v>785</v>
      </c>
      <c r="C61" s="185">
        <v>0</v>
      </c>
      <c r="D61" s="185" t="s">
        <v>1506</v>
      </c>
      <c r="E61" s="185"/>
      <c r="F61" s="185">
        <v>0</v>
      </c>
      <c r="G61" s="34"/>
    </row>
    <row r="62" spans="1:7" x14ac:dyDescent="0.25">
      <c r="A62" s="47" t="s">
        <v>786</v>
      </c>
      <c r="B62" s="47" t="s">
        <v>787</v>
      </c>
      <c r="C62" s="185">
        <v>0</v>
      </c>
      <c r="D62" s="185" t="s">
        <v>1506</v>
      </c>
      <c r="E62" s="185"/>
      <c r="F62" s="185">
        <v>0</v>
      </c>
      <c r="G62" s="34"/>
    </row>
    <row r="63" spans="1:7" x14ac:dyDescent="0.25">
      <c r="A63" s="47" t="s">
        <v>788</v>
      </c>
      <c r="B63" s="47" t="s">
        <v>789</v>
      </c>
      <c r="C63" s="185">
        <v>0</v>
      </c>
      <c r="D63" s="185" t="s">
        <v>1506</v>
      </c>
      <c r="E63" s="185"/>
      <c r="F63" s="185">
        <v>0</v>
      </c>
      <c r="G63" s="34"/>
    </row>
    <row r="64" spans="1:7" x14ac:dyDescent="0.25">
      <c r="A64" s="47" t="s">
        <v>790</v>
      </c>
      <c r="B64" s="47" t="s">
        <v>791</v>
      </c>
      <c r="C64" s="185">
        <v>0</v>
      </c>
      <c r="D64" s="185" t="s">
        <v>1506</v>
      </c>
      <c r="E64" s="185"/>
      <c r="F64" s="185">
        <v>0</v>
      </c>
      <c r="G64" s="34"/>
    </row>
    <row r="65" spans="1:7" x14ac:dyDescent="0.25">
      <c r="A65" s="47" t="s">
        <v>792</v>
      </c>
      <c r="B65" s="47" t="s">
        <v>793</v>
      </c>
      <c r="C65" s="185">
        <v>0</v>
      </c>
      <c r="D65" s="185" t="s">
        <v>1506</v>
      </c>
      <c r="E65" s="185"/>
      <c r="F65" s="185">
        <v>0</v>
      </c>
      <c r="G65" s="34"/>
    </row>
    <row r="66" spans="1:7" x14ac:dyDescent="0.25">
      <c r="A66" s="47" t="s">
        <v>794</v>
      </c>
      <c r="B66" s="47" t="s">
        <v>795</v>
      </c>
      <c r="C66" s="185">
        <v>0</v>
      </c>
      <c r="D66" s="185" t="s">
        <v>1506</v>
      </c>
      <c r="E66" s="185"/>
      <c r="F66" s="185">
        <v>0</v>
      </c>
      <c r="G66" s="34"/>
    </row>
    <row r="67" spans="1:7" x14ac:dyDescent="0.25">
      <c r="A67" s="47" t="s">
        <v>796</v>
      </c>
      <c r="B67" s="47" t="s">
        <v>797</v>
      </c>
      <c r="C67" s="185">
        <v>0</v>
      </c>
      <c r="D67" s="185" t="s">
        <v>1506</v>
      </c>
      <c r="E67" s="185"/>
      <c r="F67" s="185">
        <v>0</v>
      </c>
      <c r="G67" s="34"/>
    </row>
    <row r="68" spans="1:7" x14ac:dyDescent="0.25">
      <c r="A68" s="47" t="s">
        <v>798</v>
      </c>
      <c r="B68" s="47" t="s">
        <v>799</v>
      </c>
      <c r="C68" s="185">
        <v>0</v>
      </c>
      <c r="D68" s="185" t="s">
        <v>1506</v>
      </c>
      <c r="E68" s="185"/>
      <c r="F68" s="185">
        <v>0</v>
      </c>
      <c r="G68" s="34"/>
    </row>
    <row r="69" spans="1:7" x14ac:dyDescent="0.25">
      <c r="A69" s="47" t="s">
        <v>800</v>
      </c>
      <c r="B69" s="47" t="s">
        <v>801</v>
      </c>
      <c r="C69" s="185">
        <v>0</v>
      </c>
      <c r="D69" s="185" t="s">
        <v>1506</v>
      </c>
      <c r="E69" s="185"/>
      <c r="F69" s="185">
        <v>0</v>
      </c>
      <c r="G69" s="34"/>
    </row>
    <row r="70" spans="1:7" x14ac:dyDescent="0.25">
      <c r="A70" s="47" t="s">
        <v>802</v>
      </c>
      <c r="B70" s="47" t="s">
        <v>803</v>
      </c>
      <c r="C70" s="185">
        <v>0</v>
      </c>
      <c r="D70" s="185" t="s">
        <v>1506</v>
      </c>
      <c r="E70" s="185"/>
      <c r="F70" s="185">
        <v>0</v>
      </c>
      <c r="G70" s="34"/>
    </row>
    <row r="71" spans="1:7" x14ac:dyDescent="0.25">
      <c r="A71" s="47" t="s">
        <v>804</v>
      </c>
      <c r="B71" s="47" t="s">
        <v>805</v>
      </c>
      <c r="C71" s="185">
        <v>0</v>
      </c>
      <c r="D71" s="185" t="s">
        <v>1506</v>
      </c>
      <c r="E71" s="185"/>
      <c r="F71" s="185">
        <v>0</v>
      </c>
      <c r="G71" s="34"/>
    </row>
    <row r="72" spans="1:7" x14ac:dyDescent="0.25">
      <c r="A72" s="118" t="s">
        <v>806</v>
      </c>
      <c r="B72" s="119" t="s">
        <v>460</v>
      </c>
      <c r="C72" s="187">
        <v>0</v>
      </c>
      <c r="D72" s="187">
        <v>0</v>
      </c>
      <c r="E72" s="187"/>
      <c r="F72" s="187">
        <v>0</v>
      </c>
      <c r="G72" s="34"/>
    </row>
    <row r="73" spans="1:7" x14ac:dyDescent="0.25">
      <c r="A73" s="47" t="s">
        <v>807</v>
      </c>
      <c r="B73" s="47" t="s">
        <v>808</v>
      </c>
      <c r="C73" s="185">
        <v>0</v>
      </c>
      <c r="D73" s="185" t="s">
        <v>1506</v>
      </c>
      <c r="E73" s="185"/>
      <c r="F73" s="185">
        <v>0</v>
      </c>
      <c r="G73" s="34"/>
    </row>
    <row r="74" spans="1:7" x14ac:dyDescent="0.25">
      <c r="A74" s="47" t="s">
        <v>809</v>
      </c>
      <c r="B74" s="47" t="s">
        <v>810</v>
      </c>
      <c r="C74" s="185">
        <v>0</v>
      </c>
      <c r="D74" s="185" t="s">
        <v>1506</v>
      </c>
      <c r="E74" s="185"/>
      <c r="F74" s="185">
        <v>0</v>
      </c>
      <c r="G74" s="34"/>
    </row>
    <row r="75" spans="1:7" x14ac:dyDescent="0.25">
      <c r="A75" s="47" t="s">
        <v>811</v>
      </c>
      <c r="B75" s="47" t="s">
        <v>812</v>
      </c>
      <c r="C75" s="185">
        <v>0</v>
      </c>
      <c r="D75" s="185" t="s">
        <v>1506</v>
      </c>
      <c r="E75" s="185"/>
      <c r="F75" s="185">
        <v>0</v>
      </c>
      <c r="G75" s="34"/>
    </row>
    <row r="76" spans="1:7" x14ac:dyDescent="0.25">
      <c r="A76" s="118" t="s">
        <v>813</v>
      </c>
      <c r="B76" s="119" t="s">
        <v>257</v>
      </c>
      <c r="C76" s="187">
        <v>1</v>
      </c>
      <c r="D76" s="187">
        <v>0</v>
      </c>
      <c r="E76" s="187"/>
      <c r="F76" s="187">
        <v>1</v>
      </c>
      <c r="G76" s="34"/>
    </row>
    <row r="77" spans="1:7" x14ac:dyDescent="0.25">
      <c r="A77" s="47" t="s">
        <v>814</v>
      </c>
      <c r="B77" s="60" t="s">
        <v>462</v>
      </c>
      <c r="C77" s="185">
        <v>0</v>
      </c>
      <c r="D77" s="185" t="s">
        <v>1506</v>
      </c>
      <c r="E77" s="185"/>
      <c r="F77" s="185">
        <v>0</v>
      </c>
      <c r="G77" s="34"/>
    </row>
    <row r="78" spans="1:7" x14ac:dyDescent="0.25">
      <c r="A78" s="47" t="s">
        <v>815</v>
      </c>
      <c r="B78" s="47" t="s">
        <v>464</v>
      </c>
      <c r="C78" s="185">
        <v>0</v>
      </c>
      <c r="D78" s="185" t="s">
        <v>1506</v>
      </c>
      <c r="E78" s="185"/>
      <c r="F78" s="185">
        <v>0</v>
      </c>
      <c r="G78" s="34"/>
    </row>
    <row r="79" spans="1:7" x14ac:dyDescent="0.25">
      <c r="A79" s="47" t="s">
        <v>816</v>
      </c>
      <c r="B79" s="60" t="s">
        <v>466</v>
      </c>
      <c r="C79" s="185">
        <v>0</v>
      </c>
      <c r="D79" s="185" t="s">
        <v>1506</v>
      </c>
      <c r="E79" s="185"/>
      <c r="F79" s="185">
        <v>0</v>
      </c>
      <c r="G79" s="34"/>
    </row>
    <row r="80" spans="1:7" x14ac:dyDescent="0.25">
      <c r="A80" s="47" t="s">
        <v>817</v>
      </c>
      <c r="B80" s="60" t="s">
        <v>468</v>
      </c>
      <c r="C80" s="185">
        <v>0</v>
      </c>
      <c r="D80" s="185" t="s">
        <v>1506</v>
      </c>
      <c r="E80" s="185"/>
      <c r="F80" s="185">
        <v>0</v>
      </c>
      <c r="G80" s="34"/>
    </row>
    <row r="81" spans="1:7" x14ac:dyDescent="0.25">
      <c r="A81" s="47" t="s">
        <v>818</v>
      </c>
      <c r="B81" s="60" t="s">
        <v>470</v>
      </c>
      <c r="C81" s="185">
        <v>1</v>
      </c>
      <c r="D81" s="185" t="s">
        <v>1506</v>
      </c>
      <c r="E81" s="185"/>
      <c r="F81" s="185">
        <v>1</v>
      </c>
      <c r="G81" s="34"/>
    </row>
    <row r="82" spans="1:7" x14ac:dyDescent="0.25">
      <c r="A82" s="47" t="s">
        <v>819</v>
      </c>
      <c r="B82" s="60" t="s">
        <v>472</v>
      </c>
      <c r="C82" s="185">
        <v>0</v>
      </c>
      <c r="D82" s="185" t="s">
        <v>1506</v>
      </c>
      <c r="E82" s="185"/>
      <c r="F82" s="185">
        <v>0</v>
      </c>
      <c r="G82" s="34"/>
    </row>
    <row r="83" spans="1:7" x14ac:dyDescent="0.25">
      <c r="A83" s="47" t="s">
        <v>820</v>
      </c>
      <c r="B83" s="60" t="s">
        <v>474</v>
      </c>
      <c r="C83" s="185">
        <v>0</v>
      </c>
      <c r="D83" s="185" t="s">
        <v>1506</v>
      </c>
      <c r="E83" s="185"/>
      <c r="F83" s="185">
        <v>0</v>
      </c>
      <c r="G83" s="34"/>
    </row>
    <row r="84" spans="1:7" x14ac:dyDescent="0.25">
      <c r="A84" s="47" t="s">
        <v>821</v>
      </c>
      <c r="B84" s="60" t="s">
        <v>476</v>
      </c>
      <c r="C84" s="185">
        <v>0</v>
      </c>
      <c r="D84" s="185" t="s">
        <v>1506</v>
      </c>
      <c r="E84" s="185"/>
      <c r="F84" s="185">
        <v>0</v>
      </c>
      <c r="G84" s="34"/>
    </row>
    <row r="85" spans="1:7" x14ac:dyDescent="0.25">
      <c r="A85" s="47" t="s">
        <v>822</v>
      </c>
      <c r="B85" s="60" t="s">
        <v>478</v>
      </c>
      <c r="C85" s="185">
        <v>0</v>
      </c>
      <c r="D85" s="185" t="s">
        <v>1506</v>
      </c>
      <c r="E85" s="185"/>
      <c r="F85" s="185">
        <v>0</v>
      </c>
      <c r="G85" s="34"/>
    </row>
    <row r="86" spans="1:7" x14ac:dyDescent="0.25">
      <c r="A86" s="47" t="s">
        <v>823</v>
      </c>
      <c r="B86" s="60" t="s">
        <v>480</v>
      </c>
      <c r="C86" s="185">
        <v>0</v>
      </c>
      <c r="D86" s="185" t="s">
        <v>1506</v>
      </c>
      <c r="E86" s="185"/>
      <c r="F86" s="185">
        <v>0</v>
      </c>
      <c r="G86" s="34"/>
    </row>
    <row r="87" spans="1:7" x14ac:dyDescent="0.25">
      <c r="A87" s="47" t="s">
        <v>824</v>
      </c>
      <c r="B87" s="60" t="s">
        <v>257</v>
      </c>
      <c r="C87" s="185">
        <v>0</v>
      </c>
      <c r="D87" s="185" t="s">
        <v>1506</v>
      </c>
      <c r="E87" s="185"/>
      <c r="F87" s="185">
        <v>0</v>
      </c>
      <c r="G87" s="34"/>
    </row>
    <row r="88" spans="1:7" hidden="1" outlineLevel="1" x14ac:dyDescent="0.25">
      <c r="A88" s="47" t="s">
        <v>825</v>
      </c>
      <c r="B88" s="153"/>
      <c r="C88" s="121"/>
      <c r="D88" s="121"/>
      <c r="E88" s="121"/>
      <c r="F88" s="121"/>
      <c r="G88" s="34"/>
    </row>
    <row r="89" spans="1:7" hidden="1" outlineLevel="1" x14ac:dyDescent="0.25">
      <c r="A89" s="47" t="s">
        <v>826</v>
      </c>
      <c r="B89" s="153"/>
      <c r="C89" s="121"/>
      <c r="D89" s="121"/>
      <c r="E89" s="121"/>
      <c r="F89" s="121"/>
      <c r="G89" s="34"/>
    </row>
    <row r="90" spans="1:7" hidden="1" outlineLevel="1" x14ac:dyDescent="0.25">
      <c r="A90" s="47" t="s">
        <v>827</v>
      </c>
      <c r="B90" s="153"/>
      <c r="C90" s="121"/>
      <c r="D90" s="121"/>
      <c r="E90" s="121"/>
      <c r="F90" s="121"/>
      <c r="G90" s="34"/>
    </row>
    <row r="91" spans="1:7" hidden="1" outlineLevel="1" x14ac:dyDescent="0.25">
      <c r="A91" s="47" t="s">
        <v>828</v>
      </c>
      <c r="B91" s="153"/>
      <c r="C91" s="121"/>
      <c r="D91" s="121"/>
      <c r="E91" s="121"/>
      <c r="F91" s="121"/>
      <c r="G91" s="34"/>
    </row>
    <row r="92" spans="1:7" hidden="1" outlineLevel="1" x14ac:dyDescent="0.25">
      <c r="A92" s="47" t="s">
        <v>829</v>
      </c>
      <c r="B92" s="153"/>
      <c r="C92" s="121"/>
      <c r="D92" s="121"/>
      <c r="E92" s="121"/>
      <c r="F92" s="121"/>
      <c r="G92" s="34"/>
    </row>
    <row r="93" spans="1:7" hidden="1" outlineLevel="1" x14ac:dyDescent="0.25">
      <c r="A93" s="47" t="s">
        <v>830</v>
      </c>
      <c r="B93" s="153"/>
      <c r="C93" s="121"/>
      <c r="D93" s="121"/>
      <c r="E93" s="121"/>
      <c r="F93" s="121"/>
      <c r="G93" s="34"/>
    </row>
    <row r="94" spans="1:7" hidden="1" outlineLevel="1" x14ac:dyDescent="0.25">
      <c r="A94" s="47" t="s">
        <v>831</v>
      </c>
      <c r="B94" s="153"/>
      <c r="C94" s="121"/>
      <c r="D94" s="121"/>
      <c r="E94" s="121"/>
      <c r="F94" s="121"/>
      <c r="G94" s="34"/>
    </row>
    <row r="95" spans="1:7" hidden="1" outlineLevel="1" x14ac:dyDescent="0.25">
      <c r="A95" s="47" t="s">
        <v>832</v>
      </c>
      <c r="B95" s="153"/>
      <c r="C95" s="121"/>
      <c r="D95" s="121"/>
      <c r="E95" s="121"/>
      <c r="F95" s="121"/>
      <c r="G95" s="34"/>
    </row>
    <row r="96" spans="1:7" hidden="1" outlineLevel="1" x14ac:dyDescent="0.25">
      <c r="A96" s="47" t="s">
        <v>833</v>
      </c>
      <c r="B96" s="153"/>
      <c r="C96" s="121"/>
      <c r="D96" s="121"/>
      <c r="E96" s="121"/>
      <c r="F96" s="121"/>
      <c r="G96" s="34"/>
    </row>
    <row r="97" spans="1:7" hidden="1" outlineLevel="1" x14ac:dyDescent="0.25">
      <c r="A97" s="47" t="s">
        <v>834</v>
      </c>
      <c r="B97" s="153"/>
      <c r="C97" s="121"/>
      <c r="D97" s="121"/>
      <c r="E97" s="121"/>
      <c r="F97" s="121"/>
      <c r="G97" s="34"/>
    </row>
    <row r="98" spans="1:7" ht="15" customHeight="1" collapsed="1" x14ac:dyDescent="0.25">
      <c r="A98" s="56"/>
      <c r="B98" s="85" t="s">
        <v>835</v>
      </c>
      <c r="C98" s="56" t="s">
        <v>739</v>
      </c>
      <c r="D98" s="56" t="s">
        <v>740</v>
      </c>
      <c r="E98" s="58"/>
      <c r="F98" s="59" t="s">
        <v>706</v>
      </c>
      <c r="G98" s="59"/>
    </row>
    <row r="99" spans="1:7" x14ac:dyDescent="0.25">
      <c r="A99" s="118" t="s">
        <v>836</v>
      </c>
      <c r="B99" s="119" t="s">
        <v>470</v>
      </c>
      <c r="C99" s="187">
        <v>1</v>
      </c>
      <c r="D99" s="187">
        <v>0</v>
      </c>
      <c r="E99" s="187"/>
      <c r="F99" s="187">
        <f>C99</f>
        <v>1</v>
      </c>
      <c r="G99" s="34"/>
    </row>
    <row r="100" spans="1:7" x14ac:dyDescent="0.25">
      <c r="A100" s="47" t="s">
        <v>837</v>
      </c>
      <c r="B100" s="144" t="s">
        <v>1649</v>
      </c>
      <c r="C100" s="185">
        <v>1.7299999999999999E-2</v>
      </c>
      <c r="D100" s="185" t="s">
        <v>1506</v>
      </c>
      <c r="E100" s="185"/>
      <c r="F100" s="188">
        <f>C100</f>
        <v>1.7299999999999999E-2</v>
      </c>
      <c r="G100" s="34"/>
    </row>
    <row r="101" spans="1:7" x14ac:dyDescent="0.25">
      <c r="A101" s="47" t="s">
        <v>838</v>
      </c>
      <c r="B101" s="144" t="s">
        <v>1650</v>
      </c>
      <c r="C101" s="185">
        <v>2.2200000000000001E-2</v>
      </c>
      <c r="D101" s="185" t="s">
        <v>1506</v>
      </c>
      <c r="E101" s="185"/>
      <c r="F101" s="188">
        <f t="shared" ref="F101:F112" si="1">C101</f>
        <v>2.2200000000000001E-2</v>
      </c>
      <c r="G101" s="34"/>
    </row>
    <row r="102" spans="1:7" x14ac:dyDescent="0.25">
      <c r="A102" s="47" t="s">
        <v>839</v>
      </c>
      <c r="B102" s="144" t="s">
        <v>1651</v>
      </c>
      <c r="C102" s="185">
        <v>2.2000000000000001E-3</v>
      </c>
      <c r="D102" s="185" t="s">
        <v>1506</v>
      </c>
      <c r="E102" s="185"/>
      <c r="F102" s="188">
        <f t="shared" si="1"/>
        <v>2.2000000000000001E-3</v>
      </c>
      <c r="G102" s="34"/>
    </row>
    <row r="103" spans="1:7" x14ac:dyDescent="0.25">
      <c r="A103" s="47" t="s">
        <v>840</v>
      </c>
      <c r="B103" s="144" t="s">
        <v>1652</v>
      </c>
      <c r="C103" s="185">
        <v>1.18E-2</v>
      </c>
      <c r="D103" s="185" t="s">
        <v>1506</v>
      </c>
      <c r="E103" s="185"/>
      <c r="F103" s="188">
        <f t="shared" si="1"/>
        <v>1.18E-2</v>
      </c>
      <c r="G103" s="34"/>
    </row>
    <row r="104" spans="1:7" x14ac:dyDescent="0.25">
      <c r="A104" s="47" t="s">
        <v>841</v>
      </c>
      <c r="B104" s="144" t="s">
        <v>1653</v>
      </c>
      <c r="C104" s="185">
        <v>0</v>
      </c>
      <c r="D104" s="185" t="s">
        <v>1506</v>
      </c>
      <c r="E104" s="185"/>
      <c r="F104" s="188">
        <f t="shared" si="1"/>
        <v>0</v>
      </c>
      <c r="G104" s="34"/>
    </row>
    <row r="105" spans="1:7" x14ac:dyDescent="0.25">
      <c r="A105" s="47" t="s">
        <v>842</v>
      </c>
      <c r="B105" s="144" t="s">
        <v>1654</v>
      </c>
      <c r="C105" s="185">
        <v>0</v>
      </c>
      <c r="D105" s="185" t="s">
        <v>1506</v>
      </c>
      <c r="E105" s="185"/>
      <c r="F105" s="188">
        <f t="shared" si="1"/>
        <v>0</v>
      </c>
      <c r="G105" s="34"/>
    </row>
    <row r="106" spans="1:7" x14ac:dyDescent="0.25">
      <c r="A106" s="47" t="s">
        <v>843</v>
      </c>
      <c r="B106" s="144" t="s">
        <v>1655</v>
      </c>
      <c r="C106" s="185">
        <v>0</v>
      </c>
      <c r="D106" s="185" t="s">
        <v>1506</v>
      </c>
      <c r="E106" s="185"/>
      <c r="F106" s="188">
        <f t="shared" si="1"/>
        <v>0</v>
      </c>
      <c r="G106" s="34"/>
    </row>
    <row r="107" spans="1:7" x14ac:dyDescent="0.25">
      <c r="A107" s="47" t="s">
        <v>844</v>
      </c>
      <c r="B107" s="144" t="s">
        <v>1656</v>
      </c>
      <c r="C107" s="185">
        <v>0</v>
      </c>
      <c r="D107" s="185" t="s">
        <v>1506</v>
      </c>
      <c r="E107" s="185"/>
      <c r="F107" s="188">
        <f t="shared" si="1"/>
        <v>0</v>
      </c>
      <c r="G107" s="34"/>
    </row>
    <row r="108" spans="1:7" x14ac:dyDescent="0.25">
      <c r="A108" s="47" t="s">
        <v>845</v>
      </c>
      <c r="B108" s="144" t="s">
        <v>1657</v>
      </c>
      <c r="C108" s="185">
        <v>0.22900000000000001</v>
      </c>
      <c r="D108" s="185" t="s">
        <v>1506</v>
      </c>
      <c r="E108" s="185"/>
      <c r="F108" s="188">
        <f t="shared" si="1"/>
        <v>0.22900000000000001</v>
      </c>
      <c r="G108" s="34"/>
    </row>
    <row r="109" spans="1:7" x14ac:dyDescent="0.25">
      <c r="A109" s="47" t="s">
        <v>846</v>
      </c>
      <c r="B109" s="144" t="s">
        <v>1658</v>
      </c>
      <c r="C109" s="185">
        <v>0</v>
      </c>
      <c r="D109" s="185" t="s">
        <v>1506</v>
      </c>
      <c r="E109" s="185"/>
      <c r="F109" s="188">
        <f t="shared" si="1"/>
        <v>0</v>
      </c>
      <c r="G109" s="34"/>
    </row>
    <row r="110" spans="1:7" x14ac:dyDescent="0.25">
      <c r="A110" s="47" t="s">
        <v>847</v>
      </c>
      <c r="B110" s="144" t="s">
        <v>1659</v>
      </c>
      <c r="C110" s="185">
        <v>0.71489999999999998</v>
      </c>
      <c r="D110" s="185" t="s">
        <v>1506</v>
      </c>
      <c r="E110" s="185"/>
      <c r="F110" s="188">
        <f t="shared" si="1"/>
        <v>0.71489999999999998</v>
      </c>
      <c r="G110" s="34"/>
    </row>
    <row r="111" spans="1:7" x14ac:dyDescent="0.25">
      <c r="A111" s="47" t="s">
        <v>848</v>
      </c>
      <c r="B111" s="144" t="s">
        <v>1660</v>
      </c>
      <c r="C111" s="185">
        <v>2.7000000000000001E-3</v>
      </c>
      <c r="D111" s="185" t="s">
        <v>1506</v>
      </c>
      <c r="E111" s="185"/>
      <c r="F111" s="188">
        <f t="shared" si="1"/>
        <v>2.7000000000000001E-3</v>
      </c>
      <c r="G111" s="34"/>
    </row>
    <row r="112" spans="1:7" x14ac:dyDescent="0.25">
      <c r="A112" s="47" t="s">
        <v>849</v>
      </c>
      <c r="B112" s="144" t="s">
        <v>1661</v>
      </c>
      <c r="C112" s="185">
        <v>0</v>
      </c>
      <c r="D112" s="185" t="s">
        <v>1506</v>
      </c>
      <c r="E112" s="185"/>
      <c r="F112" s="188">
        <f t="shared" si="1"/>
        <v>0</v>
      </c>
      <c r="G112" s="34"/>
    </row>
    <row r="113" spans="1:7" hidden="1" x14ac:dyDescent="0.25">
      <c r="A113" s="47" t="s">
        <v>850</v>
      </c>
      <c r="B113" s="144"/>
      <c r="C113" s="185"/>
      <c r="D113" s="185"/>
      <c r="E113" s="185"/>
      <c r="F113" s="185"/>
      <c r="G113" s="34"/>
    </row>
    <row r="114" spans="1:7" hidden="1" x14ac:dyDescent="0.25">
      <c r="A114" s="47" t="s">
        <v>851</v>
      </c>
      <c r="B114" s="144"/>
      <c r="C114" s="185"/>
      <c r="D114" s="185"/>
      <c r="E114" s="185"/>
      <c r="F114" s="185"/>
      <c r="G114" s="34"/>
    </row>
    <row r="115" spans="1:7" hidden="1" x14ac:dyDescent="0.25">
      <c r="A115" s="47" t="s">
        <v>852</v>
      </c>
      <c r="B115" s="144"/>
      <c r="C115" s="185"/>
      <c r="D115" s="185"/>
      <c r="E115" s="185"/>
      <c r="F115" s="185"/>
      <c r="G115" s="34"/>
    </row>
    <row r="116" spans="1:7" hidden="1" x14ac:dyDescent="0.25">
      <c r="A116" s="47" t="s">
        <v>853</v>
      </c>
      <c r="B116" s="144"/>
      <c r="C116" s="185"/>
      <c r="D116" s="185"/>
      <c r="E116" s="185"/>
      <c r="F116" s="185"/>
      <c r="G116" s="34"/>
    </row>
    <row r="117" spans="1:7" hidden="1" x14ac:dyDescent="0.25">
      <c r="A117" s="47" t="s">
        <v>854</v>
      </c>
      <c r="B117" s="144"/>
      <c r="C117" s="185"/>
      <c r="D117" s="185"/>
      <c r="E117" s="185"/>
      <c r="F117" s="185"/>
      <c r="G117" s="34"/>
    </row>
    <row r="118" spans="1:7" hidden="1" x14ac:dyDescent="0.25">
      <c r="A118" s="47" t="s">
        <v>855</v>
      </c>
      <c r="B118" s="144"/>
      <c r="C118" s="185"/>
      <c r="D118" s="185"/>
      <c r="E118" s="185"/>
      <c r="F118" s="185"/>
      <c r="G118" s="34"/>
    </row>
    <row r="119" spans="1:7" hidden="1" x14ac:dyDescent="0.25">
      <c r="A119" s="47" t="s">
        <v>856</v>
      </c>
      <c r="B119" s="144"/>
      <c r="C119" s="185"/>
      <c r="D119" s="185"/>
      <c r="E119" s="185"/>
      <c r="F119" s="185"/>
      <c r="G119" s="34"/>
    </row>
    <row r="120" spans="1:7" hidden="1" x14ac:dyDescent="0.25">
      <c r="A120" s="47" t="s">
        <v>857</v>
      </c>
      <c r="B120" s="144"/>
      <c r="C120" s="185"/>
      <c r="D120" s="185"/>
      <c r="E120" s="185"/>
      <c r="F120" s="185"/>
      <c r="G120" s="34"/>
    </row>
    <row r="121" spans="1:7" hidden="1" x14ac:dyDescent="0.25">
      <c r="A121" s="47" t="s">
        <v>858</v>
      </c>
      <c r="B121" s="144"/>
      <c r="C121" s="185"/>
      <c r="D121" s="185"/>
      <c r="E121" s="185"/>
      <c r="F121" s="185"/>
      <c r="G121" s="34"/>
    </row>
    <row r="122" spans="1:7" hidden="1" x14ac:dyDescent="0.25">
      <c r="A122" s="47" t="s">
        <v>859</v>
      </c>
      <c r="B122" s="144"/>
      <c r="C122" s="185"/>
      <c r="D122" s="185"/>
      <c r="E122" s="185"/>
      <c r="F122" s="185"/>
      <c r="G122" s="34"/>
    </row>
    <row r="123" spans="1:7" hidden="1" x14ac:dyDescent="0.25">
      <c r="A123" s="47" t="s">
        <v>860</v>
      </c>
      <c r="B123" s="144"/>
      <c r="C123" s="185"/>
      <c r="D123" s="185"/>
      <c r="E123" s="185"/>
      <c r="F123" s="185"/>
      <c r="G123" s="34"/>
    </row>
    <row r="124" spans="1:7" hidden="1" x14ac:dyDescent="0.25">
      <c r="A124" s="47" t="s">
        <v>861</v>
      </c>
      <c r="B124" s="144"/>
      <c r="C124" s="185"/>
      <c r="D124" s="185"/>
      <c r="E124" s="185"/>
      <c r="F124" s="185"/>
      <c r="G124" s="34"/>
    </row>
    <row r="125" spans="1:7" hidden="1" x14ac:dyDescent="0.25">
      <c r="A125" s="47" t="s">
        <v>862</v>
      </c>
      <c r="B125" s="144"/>
      <c r="C125" s="185"/>
      <c r="D125" s="185"/>
      <c r="E125" s="185"/>
      <c r="F125" s="185"/>
      <c r="G125" s="34"/>
    </row>
    <row r="126" spans="1:7" hidden="1" x14ac:dyDescent="0.25">
      <c r="A126" s="47" t="s">
        <v>863</v>
      </c>
      <c r="B126" s="144"/>
      <c r="C126" s="185"/>
      <c r="D126" s="185"/>
      <c r="E126" s="185"/>
      <c r="F126" s="185"/>
      <c r="G126" s="34"/>
    </row>
    <row r="127" spans="1:7" hidden="1" x14ac:dyDescent="0.25">
      <c r="A127" s="47" t="s">
        <v>864</v>
      </c>
      <c r="B127" s="144"/>
      <c r="C127" s="185"/>
      <c r="D127" s="185"/>
      <c r="E127" s="185"/>
      <c r="F127" s="185"/>
      <c r="G127" s="34"/>
    </row>
    <row r="128" spans="1:7" hidden="1" x14ac:dyDescent="0.25">
      <c r="A128" s="47" t="s">
        <v>865</v>
      </c>
      <c r="B128" s="144"/>
      <c r="C128" s="185"/>
      <c r="D128" s="185"/>
      <c r="E128" s="185"/>
      <c r="F128" s="185"/>
      <c r="G128" s="34"/>
    </row>
    <row r="129" spans="1:7" hidden="1" x14ac:dyDescent="0.25">
      <c r="A129" s="47" t="s">
        <v>866</v>
      </c>
      <c r="B129" s="144"/>
      <c r="C129" s="185"/>
      <c r="D129" s="185"/>
      <c r="E129" s="185"/>
      <c r="F129" s="185"/>
      <c r="G129" s="34"/>
    </row>
    <row r="130" spans="1:7" hidden="1" x14ac:dyDescent="0.25">
      <c r="A130" s="47" t="s">
        <v>867</v>
      </c>
      <c r="B130" s="144"/>
      <c r="C130" s="185"/>
      <c r="D130" s="185"/>
      <c r="E130" s="185"/>
      <c r="F130" s="185"/>
      <c r="G130" s="34"/>
    </row>
    <row r="131" spans="1:7" hidden="1" x14ac:dyDescent="0.25">
      <c r="A131" s="47" t="s">
        <v>868</v>
      </c>
      <c r="B131" s="144"/>
      <c r="C131" s="185"/>
      <c r="D131" s="185"/>
      <c r="E131" s="185"/>
      <c r="F131" s="185"/>
      <c r="G131" s="34"/>
    </row>
    <row r="132" spans="1:7" hidden="1" x14ac:dyDescent="0.25">
      <c r="A132" s="47" t="s">
        <v>869</v>
      </c>
      <c r="B132" s="144"/>
      <c r="C132" s="185"/>
      <c r="D132" s="185"/>
      <c r="E132" s="185"/>
      <c r="F132" s="185"/>
      <c r="G132" s="34"/>
    </row>
    <row r="133" spans="1:7" hidden="1" x14ac:dyDescent="0.25">
      <c r="A133" s="47" t="s">
        <v>870</v>
      </c>
      <c r="B133" s="144"/>
      <c r="C133" s="185"/>
      <c r="D133" s="185"/>
      <c r="E133" s="185"/>
      <c r="F133" s="185"/>
      <c r="G133" s="34"/>
    </row>
    <row r="134" spans="1:7" hidden="1" x14ac:dyDescent="0.25">
      <c r="A134" s="47" t="s">
        <v>871</v>
      </c>
      <c r="B134" s="144"/>
      <c r="C134" s="185"/>
      <c r="D134" s="185"/>
      <c r="E134" s="185"/>
      <c r="F134" s="185"/>
      <c r="G134" s="34"/>
    </row>
    <row r="135" spans="1:7" hidden="1" x14ac:dyDescent="0.25">
      <c r="A135" s="47" t="s">
        <v>872</v>
      </c>
      <c r="B135" s="144"/>
      <c r="C135" s="185"/>
      <c r="D135" s="185"/>
      <c r="E135" s="185"/>
      <c r="F135" s="185"/>
      <c r="G135" s="34"/>
    </row>
    <row r="136" spans="1:7" hidden="1" x14ac:dyDescent="0.25">
      <c r="A136" s="47" t="s">
        <v>873</v>
      </c>
      <c r="B136" s="144"/>
      <c r="C136" s="185"/>
      <c r="D136" s="185"/>
      <c r="E136" s="185"/>
      <c r="F136" s="185"/>
      <c r="G136" s="34"/>
    </row>
    <row r="137" spans="1:7" hidden="1" x14ac:dyDescent="0.25">
      <c r="A137" s="47" t="s">
        <v>874</v>
      </c>
      <c r="B137" s="144"/>
      <c r="C137" s="185"/>
      <c r="D137" s="185"/>
      <c r="E137" s="185"/>
      <c r="F137" s="185"/>
      <c r="G137" s="34"/>
    </row>
    <row r="138" spans="1:7" hidden="1" x14ac:dyDescent="0.25">
      <c r="A138" s="47" t="s">
        <v>875</v>
      </c>
      <c r="B138" s="144"/>
      <c r="C138" s="185"/>
      <c r="D138" s="185"/>
      <c r="E138" s="185"/>
      <c r="F138" s="185"/>
      <c r="G138" s="34"/>
    </row>
    <row r="139" spans="1:7" hidden="1" x14ac:dyDescent="0.25">
      <c r="A139" s="47" t="s">
        <v>876</v>
      </c>
      <c r="B139" s="144"/>
      <c r="C139" s="185"/>
      <c r="D139" s="185"/>
      <c r="E139" s="185"/>
      <c r="F139" s="185"/>
      <c r="G139" s="34"/>
    </row>
    <row r="140" spans="1:7" hidden="1" x14ac:dyDescent="0.25">
      <c r="A140" s="47" t="s">
        <v>877</v>
      </c>
      <c r="B140" s="144"/>
      <c r="C140" s="185"/>
      <c r="D140" s="185"/>
      <c r="E140" s="185"/>
      <c r="F140" s="185"/>
      <c r="G140" s="34"/>
    </row>
    <row r="141" spans="1:7" hidden="1" x14ac:dyDescent="0.25">
      <c r="A141" s="47" t="s">
        <v>878</v>
      </c>
      <c r="B141" s="144"/>
      <c r="C141" s="185"/>
      <c r="D141" s="185"/>
      <c r="E141" s="185"/>
      <c r="F141" s="185"/>
      <c r="G141" s="34"/>
    </row>
    <row r="142" spans="1:7" hidden="1" x14ac:dyDescent="0.25">
      <c r="A142" s="47" t="s">
        <v>879</v>
      </c>
      <c r="B142" s="144"/>
      <c r="C142" s="185"/>
      <c r="D142" s="185"/>
      <c r="E142" s="185"/>
      <c r="F142" s="185"/>
      <c r="G142" s="34"/>
    </row>
    <row r="143" spans="1:7" hidden="1" x14ac:dyDescent="0.25">
      <c r="A143" s="47" t="s">
        <v>880</v>
      </c>
      <c r="B143" s="144"/>
      <c r="C143" s="185"/>
      <c r="D143" s="185"/>
      <c r="E143" s="185"/>
      <c r="F143" s="185"/>
      <c r="G143" s="34"/>
    </row>
    <row r="144" spans="1:7" hidden="1" x14ac:dyDescent="0.25">
      <c r="A144" s="47" t="s">
        <v>881</v>
      </c>
      <c r="B144" s="144"/>
      <c r="C144" s="185"/>
      <c r="D144" s="185"/>
      <c r="E144" s="185"/>
      <c r="F144" s="185"/>
      <c r="G144" s="34"/>
    </row>
    <row r="145" spans="1:7" hidden="1" x14ac:dyDescent="0.25">
      <c r="A145" s="47" t="s">
        <v>882</v>
      </c>
      <c r="B145" s="144"/>
      <c r="C145" s="185"/>
      <c r="D145" s="185"/>
      <c r="E145" s="185"/>
      <c r="F145" s="185"/>
      <c r="G145" s="34"/>
    </row>
    <row r="146" spans="1:7" hidden="1" x14ac:dyDescent="0.25">
      <c r="A146" s="47" t="s">
        <v>883</v>
      </c>
      <c r="B146" s="144"/>
      <c r="C146" s="185"/>
      <c r="D146" s="185"/>
      <c r="E146" s="185"/>
      <c r="F146" s="185"/>
      <c r="G146" s="34"/>
    </row>
    <row r="147" spans="1:7" hidden="1" x14ac:dyDescent="0.25">
      <c r="A147" s="47" t="s">
        <v>884</v>
      </c>
      <c r="B147" s="144"/>
      <c r="C147" s="185"/>
      <c r="D147" s="185"/>
      <c r="E147" s="185"/>
      <c r="F147" s="185"/>
      <c r="G147" s="34"/>
    </row>
    <row r="148" spans="1:7" hidden="1" x14ac:dyDescent="0.25">
      <c r="A148" s="47" t="s">
        <v>885</v>
      </c>
      <c r="B148" s="144"/>
      <c r="C148" s="185"/>
      <c r="D148" s="185"/>
      <c r="E148" s="185"/>
      <c r="F148" s="185"/>
      <c r="G148" s="34"/>
    </row>
    <row r="149" spans="1:7" ht="15" customHeight="1" x14ac:dyDescent="0.25">
      <c r="A149" s="56"/>
      <c r="B149" s="57" t="s">
        <v>886</v>
      </c>
      <c r="C149" s="189" t="s">
        <v>739</v>
      </c>
      <c r="D149" s="189" t="s">
        <v>740</v>
      </c>
      <c r="E149" s="190"/>
      <c r="F149" s="191" t="s">
        <v>706</v>
      </c>
      <c r="G149" s="59"/>
    </row>
    <row r="150" spans="1:7" x14ac:dyDescent="0.25">
      <c r="A150" s="47" t="s">
        <v>887</v>
      </c>
      <c r="B150" s="47" t="s">
        <v>888</v>
      </c>
      <c r="C150" s="185">
        <v>0.68159999999999998</v>
      </c>
      <c r="D150" s="185" t="s">
        <v>1506</v>
      </c>
      <c r="E150" s="186"/>
      <c r="F150" s="185">
        <f>C150</f>
        <v>0.68159999999999998</v>
      </c>
    </row>
    <row r="151" spans="1:7" x14ac:dyDescent="0.25">
      <c r="A151" s="47" t="s">
        <v>889</v>
      </c>
      <c r="B151" s="47" t="s">
        <v>890</v>
      </c>
      <c r="C151" s="185">
        <v>0.31840000000000002</v>
      </c>
      <c r="D151" s="185" t="s">
        <v>1506</v>
      </c>
      <c r="E151" s="186"/>
      <c r="F151" s="185">
        <f t="shared" ref="F151:F152" si="2">C151</f>
        <v>0.31840000000000002</v>
      </c>
    </row>
    <row r="152" spans="1:7" x14ac:dyDescent="0.25">
      <c r="A152" s="47" t="s">
        <v>891</v>
      </c>
      <c r="B152" s="47" t="s">
        <v>257</v>
      </c>
      <c r="C152" s="185">
        <v>0</v>
      </c>
      <c r="D152" s="185" t="s">
        <v>1506</v>
      </c>
      <c r="E152" s="186"/>
      <c r="F152" s="185">
        <f t="shared" si="2"/>
        <v>0</v>
      </c>
    </row>
    <row r="153" spans="1:7" hidden="1" outlineLevel="1" x14ac:dyDescent="0.25">
      <c r="A153" s="47" t="s">
        <v>892</v>
      </c>
      <c r="B153" s="53"/>
      <c r="C153" s="185"/>
      <c r="D153" s="185"/>
      <c r="E153" s="186"/>
      <c r="F153" s="185"/>
    </row>
    <row r="154" spans="1:7" hidden="1" outlineLevel="1" x14ac:dyDescent="0.25">
      <c r="A154" s="47" t="s">
        <v>893</v>
      </c>
      <c r="B154" s="53"/>
      <c r="C154" s="185"/>
      <c r="D154" s="185"/>
      <c r="E154" s="186"/>
      <c r="F154" s="185"/>
    </row>
    <row r="155" spans="1:7" hidden="1" outlineLevel="1" x14ac:dyDescent="0.25">
      <c r="A155" s="47" t="s">
        <v>894</v>
      </c>
      <c r="B155" s="53"/>
      <c r="C155" s="185"/>
      <c r="D155" s="185"/>
      <c r="E155" s="186"/>
      <c r="F155" s="185"/>
    </row>
    <row r="156" spans="1:7" hidden="1" outlineLevel="1" x14ac:dyDescent="0.25">
      <c r="A156" s="47" t="s">
        <v>895</v>
      </c>
      <c r="B156" s="53"/>
      <c r="C156" s="185"/>
      <c r="D156" s="185"/>
      <c r="E156" s="186"/>
      <c r="F156" s="185"/>
    </row>
    <row r="157" spans="1:7" hidden="1" outlineLevel="1" x14ac:dyDescent="0.25">
      <c r="A157" s="47" t="s">
        <v>896</v>
      </c>
      <c r="C157" s="188"/>
      <c r="D157" s="188"/>
      <c r="E157" s="192"/>
      <c r="F157" s="188"/>
    </row>
    <row r="158" spans="1:7" hidden="1" outlineLevel="1" x14ac:dyDescent="0.25">
      <c r="A158" s="47" t="s">
        <v>897</v>
      </c>
      <c r="C158" s="188"/>
      <c r="D158" s="188"/>
      <c r="E158" s="192"/>
      <c r="F158" s="188"/>
    </row>
    <row r="159" spans="1:7" ht="15" customHeight="1" collapsed="1" x14ac:dyDescent="0.25">
      <c r="A159" s="56"/>
      <c r="B159" s="57" t="s">
        <v>898</v>
      </c>
      <c r="C159" s="189" t="s">
        <v>739</v>
      </c>
      <c r="D159" s="189" t="s">
        <v>740</v>
      </c>
      <c r="E159" s="190"/>
      <c r="F159" s="191" t="s">
        <v>706</v>
      </c>
      <c r="G159" s="59"/>
    </row>
    <row r="160" spans="1:7" x14ac:dyDescent="0.25">
      <c r="A160" s="47" t="s">
        <v>899</v>
      </c>
      <c r="B160" s="47" t="s">
        <v>900</v>
      </c>
      <c r="C160" s="185">
        <v>0</v>
      </c>
      <c r="D160" s="185" t="s">
        <v>1506</v>
      </c>
      <c r="E160" s="186"/>
      <c r="F160" s="185">
        <f>C160</f>
        <v>0</v>
      </c>
    </row>
    <row r="161" spans="1:7" x14ac:dyDescent="0.25">
      <c r="A161" s="47" t="s">
        <v>901</v>
      </c>
      <c r="B161" s="47" t="s">
        <v>902</v>
      </c>
      <c r="C161" s="185">
        <v>1</v>
      </c>
      <c r="D161" s="185" t="s">
        <v>1506</v>
      </c>
      <c r="E161" s="186"/>
      <c r="F161" s="185">
        <f t="shared" ref="F161:F162" si="3">C161</f>
        <v>1</v>
      </c>
    </row>
    <row r="162" spans="1:7" x14ac:dyDescent="0.25">
      <c r="A162" s="47" t="s">
        <v>903</v>
      </c>
      <c r="B162" s="47" t="s">
        <v>257</v>
      </c>
      <c r="C162" s="185">
        <v>0</v>
      </c>
      <c r="D162" s="185" t="s">
        <v>1506</v>
      </c>
      <c r="E162" s="186"/>
      <c r="F162" s="185">
        <f t="shared" si="3"/>
        <v>0</v>
      </c>
    </row>
    <row r="163" spans="1:7" hidden="1" outlineLevel="1" x14ac:dyDescent="0.25">
      <c r="A163" s="47" t="s">
        <v>904</v>
      </c>
      <c r="B163" s="53"/>
      <c r="C163" s="193"/>
      <c r="D163" s="193"/>
      <c r="E163" s="194"/>
      <c r="F163" s="193"/>
    </row>
    <row r="164" spans="1:7" hidden="1" outlineLevel="1" x14ac:dyDescent="0.25">
      <c r="A164" s="47" t="s">
        <v>905</v>
      </c>
      <c r="B164" s="53"/>
      <c r="C164" s="193"/>
      <c r="D164" s="193"/>
      <c r="E164" s="194"/>
      <c r="F164" s="193"/>
    </row>
    <row r="165" spans="1:7" hidden="1" outlineLevel="1" x14ac:dyDescent="0.25">
      <c r="A165" s="47" t="s">
        <v>906</v>
      </c>
      <c r="B165" s="53"/>
      <c r="C165" s="193"/>
      <c r="D165" s="193"/>
      <c r="E165" s="194"/>
      <c r="F165" s="193"/>
    </row>
    <row r="166" spans="1:7" hidden="1" outlineLevel="1" x14ac:dyDescent="0.25">
      <c r="A166" s="47" t="s">
        <v>907</v>
      </c>
      <c r="C166" s="195"/>
      <c r="D166" s="195"/>
      <c r="E166" s="196"/>
      <c r="F166" s="195"/>
    </row>
    <row r="167" spans="1:7" hidden="1" outlineLevel="1" x14ac:dyDescent="0.25">
      <c r="A167" s="47" t="s">
        <v>908</v>
      </c>
      <c r="C167" s="195"/>
      <c r="D167" s="195"/>
      <c r="E167" s="196"/>
      <c r="F167" s="195"/>
    </row>
    <row r="168" spans="1:7" hidden="1" outlineLevel="1" x14ac:dyDescent="0.25">
      <c r="A168" s="47" t="s">
        <v>909</v>
      </c>
      <c r="C168" s="195"/>
      <c r="D168" s="195"/>
      <c r="E168" s="196"/>
      <c r="F168" s="195"/>
    </row>
    <row r="169" spans="1:7" ht="15" customHeight="1" collapsed="1" x14ac:dyDescent="0.25">
      <c r="A169" s="56"/>
      <c r="B169" s="57" t="s">
        <v>910</v>
      </c>
      <c r="C169" s="189" t="s">
        <v>739</v>
      </c>
      <c r="D169" s="189" t="s">
        <v>740</v>
      </c>
      <c r="E169" s="190"/>
      <c r="F169" s="191" t="s">
        <v>706</v>
      </c>
      <c r="G169" s="59"/>
    </row>
    <row r="170" spans="1:7" x14ac:dyDescent="0.25">
      <c r="A170" s="47" t="s">
        <v>911</v>
      </c>
      <c r="B170" s="79" t="s">
        <v>912</v>
      </c>
      <c r="C170" s="185">
        <v>0.3372</v>
      </c>
      <c r="D170" s="185" t="s">
        <v>1506</v>
      </c>
      <c r="E170" s="186"/>
      <c r="F170" s="185">
        <f>C170</f>
        <v>0.3372</v>
      </c>
    </row>
    <row r="171" spans="1:7" x14ac:dyDescent="0.25">
      <c r="A171" s="47" t="s">
        <v>913</v>
      </c>
      <c r="B171" s="79" t="s">
        <v>914</v>
      </c>
      <c r="C171" s="185">
        <v>0.2238</v>
      </c>
      <c r="D171" s="185" t="s">
        <v>1506</v>
      </c>
      <c r="E171" s="186"/>
      <c r="F171" s="185">
        <f t="shared" ref="F171:F174" si="4">C171</f>
        <v>0.2238</v>
      </c>
    </row>
    <row r="172" spans="1:7" x14ac:dyDescent="0.25">
      <c r="A172" s="47" t="s">
        <v>915</v>
      </c>
      <c r="B172" s="79" t="s">
        <v>916</v>
      </c>
      <c r="C172" s="185">
        <v>0.13869999999999999</v>
      </c>
      <c r="D172" s="185" t="s">
        <v>1506</v>
      </c>
      <c r="E172" s="185"/>
      <c r="F172" s="185">
        <f t="shared" si="4"/>
        <v>0.13869999999999999</v>
      </c>
    </row>
    <row r="173" spans="1:7" x14ac:dyDescent="0.25">
      <c r="A173" s="47" t="s">
        <v>917</v>
      </c>
      <c r="B173" s="79" t="s">
        <v>918</v>
      </c>
      <c r="C173" s="185">
        <v>0.29859999999999998</v>
      </c>
      <c r="D173" s="185" t="s">
        <v>1506</v>
      </c>
      <c r="E173" s="185"/>
      <c r="F173" s="185">
        <f t="shared" si="4"/>
        <v>0.29859999999999998</v>
      </c>
    </row>
    <row r="174" spans="1:7" x14ac:dyDescent="0.25">
      <c r="A174" s="47" t="s">
        <v>919</v>
      </c>
      <c r="B174" s="79" t="s">
        <v>920</v>
      </c>
      <c r="C174" s="185">
        <v>1.6000000000000001E-3</v>
      </c>
      <c r="D174" s="185" t="s">
        <v>1506</v>
      </c>
      <c r="E174" s="185"/>
      <c r="F174" s="185">
        <f t="shared" si="4"/>
        <v>1.6000000000000001E-3</v>
      </c>
    </row>
    <row r="175" spans="1:7" hidden="1" outlineLevel="1" x14ac:dyDescent="0.25">
      <c r="A175" s="47" t="s">
        <v>921</v>
      </c>
      <c r="B175" s="49"/>
      <c r="C175" s="116"/>
      <c r="D175" s="116"/>
      <c r="E175" s="116"/>
      <c r="F175" s="116"/>
    </row>
    <row r="176" spans="1:7" hidden="1" outlineLevel="1" x14ac:dyDescent="0.25">
      <c r="A176" s="47" t="s">
        <v>922</v>
      </c>
      <c r="B176" s="49"/>
      <c r="C176" s="116"/>
      <c r="D176" s="116"/>
      <c r="E176" s="116"/>
      <c r="F176" s="116"/>
    </row>
    <row r="177" spans="1:7" hidden="1" outlineLevel="1" x14ac:dyDescent="0.25">
      <c r="A177" s="47" t="s">
        <v>923</v>
      </c>
      <c r="B177" s="80"/>
      <c r="C177" s="116"/>
      <c r="D177" s="116"/>
      <c r="E177" s="116"/>
      <c r="F177" s="116"/>
    </row>
    <row r="178" spans="1:7" hidden="1" outlineLevel="1" x14ac:dyDescent="0.25">
      <c r="A178" s="47" t="s">
        <v>924</v>
      </c>
      <c r="B178" s="80"/>
      <c r="C178" s="116"/>
      <c r="D178" s="116"/>
      <c r="E178" s="116"/>
      <c r="F178" s="116"/>
    </row>
    <row r="179" spans="1:7" ht="15" customHeight="1" collapsed="1" x14ac:dyDescent="0.25">
      <c r="A179" s="56"/>
      <c r="B179" s="85" t="s">
        <v>925</v>
      </c>
      <c r="C179" s="56" t="s">
        <v>739</v>
      </c>
      <c r="D179" s="56" t="s">
        <v>740</v>
      </c>
      <c r="E179" s="56"/>
      <c r="F179" s="56" t="s">
        <v>706</v>
      </c>
      <c r="G179" s="59"/>
    </row>
    <row r="180" spans="1:7" x14ac:dyDescent="0.25">
      <c r="A180" s="47" t="s">
        <v>926</v>
      </c>
      <c r="B180" s="47" t="s">
        <v>927</v>
      </c>
      <c r="C180" s="185">
        <v>2.9999999999999997E-4</v>
      </c>
      <c r="D180" s="185" t="s">
        <v>1506</v>
      </c>
      <c r="E180" s="186"/>
      <c r="F180" s="185">
        <f>C180</f>
        <v>2.9999999999999997E-4</v>
      </c>
    </row>
    <row r="181" spans="1:7" outlineLevel="1" x14ac:dyDescent="0.25">
      <c r="A181" s="47" t="s">
        <v>928</v>
      </c>
      <c r="B181" s="122" t="s">
        <v>929</v>
      </c>
      <c r="C181" s="185">
        <v>2.9999999999999997E-4</v>
      </c>
      <c r="D181" s="185" t="s">
        <v>1506</v>
      </c>
      <c r="E181" s="186"/>
      <c r="F181" s="185">
        <f t="shared" ref="F181" si="5">C181</f>
        <v>2.9999999999999997E-4</v>
      </c>
    </row>
    <row r="182" spans="1:7" outlineLevel="1" x14ac:dyDescent="0.25">
      <c r="A182" s="47" t="s">
        <v>930</v>
      </c>
      <c r="B182" s="123"/>
      <c r="C182" s="116"/>
      <c r="D182" s="116"/>
      <c r="E182" s="120"/>
      <c r="F182" s="121"/>
    </row>
    <row r="183" spans="1:7" outlineLevel="1" x14ac:dyDescent="0.25">
      <c r="A183" s="47" t="s">
        <v>931</v>
      </c>
      <c r="B183" s="123"/>
      <c r="C183" s="116"/>
      <c r="D183" s="116"/>
      <c r="E183" s="120"/>
      <c r="F183" s="116"/>
    </row>
    <row r="184" spans="1:7" outlineLevel="1" x14ac:dyDescent="0.25">
      <c r="A184" s="47" t="s">
        <v>932</v>
      </c>
      <c r="B184" s="123"/>
      <c r="C184" s="116"/>
      <c r="D184" s="116"/>
      <c r="E184" s="120"/>
      <c r="F184" s="116"/>
    </row>
    <row r="185" spans="1:7" ht="18.75" x14ac:dyDescent="0.25">
      <c r="A185" s="124"/>
      <c r="B185" s="125" t="s">
        <v>703</v>
      </c>
      <c r="C185" s="124"/>
      <c r="D185" s="124"/>
      <c r="E185" s="124"/>
      <c r="F185" s="126"/>
      <c r="G185" s="126"/>
    </row>
    <row r="186" spans="1:7" ht="15" customHeight="1" x14ac:dyDescent="0.25">
      <c r="A186" s="56"/>
      <c r="B186" s="57" t="s">
        <v>933</v>
      </c>
      <c r="C186" s="56" t="s">
        <v>934</v>
      </c>
      <c r="D186" s="56" t="s">
        <v>935</v>
      </c>
      <c r="E186" s="58"/>
      <c r="F186" s="56" t="s">
        <v>739</v>
      </c>
      <c r="G186" s="56" t="s">
        <v>936</v>
      </c>
    </row>
    <row r="187" spans="1:7" x14ac:dyDescent="0.25">
      <c r="A187" s="47" t="s">
        <v>937</v>
      </c>
      <c r="B187" s="60" t="s">
        <v>938</v>
      </c>
      <c r="C187" s="133">
        <v>167.34</v>
      </c>
      <c r="D187" s="133">
        <v>159088</v>
      </c>
      <c r="E187" s="164"/>
      <c r="F187" s="133"/>
      <c r="G187" s="133"/>
    </row>
    <row r="188" spans="1:7" x14ac:dyDescent="0.25">
      <c r="A188" s="77"/>
      <c r="B188" s="127"/>
      <c r="C188" s="164"/>
      <c r="D188" s="164"/>
      <c r="E188" s="164"/>
      <c r="F188" s="166"/>
      <c r="G188" s="166"/>
    </row>
    <row r="189" spans="1:7" x14ac:dyDescent="0.25">
      <c r="B189" s="60" t="s">
        <v>939</v>
      </c>
      <c r="C189" s="133"/>
      <c r="D189" s="156"/>
      <c r="E189" s="77"/>
      <c r="F189" s="78"/>
      <c r="G189" s="78"/>
    </row>
    <row r="190" spans="1:7" x14ac:dyDescent="0.25">
      <c r="A190" s="47" t="s">
        <v>940</v>
      </c>
      <c r="B190" s="144" t="s">
        <v>1662</v>
      </c>
      <c r="C190" s="133">
        <v>3203.3</v>
      </c>
      <c r="D190" s="156">
        <v>68019</v>
      </c>
      <c r="E190" s="77"/>
      <c r="F190" s="69">
        <f>IF($C$214=0,"",IF(C190="[for completion]","",IF(C190="","",C190/$C$214)))</f>
        <v>0.1203232158110107</v>
      </c>
      <c r="G190" s="69">
        <f>IF($D$214=0,"",IF(D190="[for completion]","",IF(D190="","",D190/$D$214)))</f>
        <v>0.42755581816353211</v>
      </c>
    </row>
    <row r="191" spans="1:7" x14ac:dyDescent="0.25">
      <c r="A191" s="47" t="s">
        <v>941</v>
      </c>
      <c r="B191" s="144" t="s">
        <v>1663</v>
      </c>
      <c r="C191" s="133">
        <v>6359.49</v>
      </c>
      <c r="D191" s="156">
        <v>43581</v>
      </c>
      <c r="E191" s="77"/>
      <c r="F191" s="69">
        <f t="shared" ref="F191:F213" si="6">IF($C$214=0,"",IF(C191="[for completion]","",IF(C191="","",C191/$C$214)))</f>
        <v>0.2388768731364419</v>
      </c>
      <c r="G191" s="69">
        <f t="shared" ref="G191:G213" si="7">IF($D$214=0,"",IF(D191="[for completion]","",IF(D191="","",D191/$D$214)))</f>
        <v>0.27394272352408727</v>
      </c>
    </row>
    <row r="192" spans="1:7" x14ac:dyDescent="0.25">
      <c r="A192" s="47" t="s">
        <v>942</v>
      </c>
      <c r="B192" s="144" t="s">
        <v>1664</v>
      </c>
      <c r="C192" s="133">
        <v>5654.51</v>
      </c>
      <c r="D192" s="156">
        <v>23106</v>
      </c>
      <c r="E192" s="77"/>
      <c r="F192" s="69">
        <f t="shared" si="6"/>
        <v>0.21239622484173137</v>
      </c>
      <c r="G192" s="69">
        <f t="shared" si="7"/>
        <v>0.14524037010962487</v>
      </c>
    </row>
    <row r="193" spans="1:7" x14ac:dyDescent="0.25">
      <c r="A193" s="47" t="s">
        <v>943</v>
      </c>
      <c r="B193" s="144" t="s">
        <v>1665</v>
      </c>
      <c r="C193" s="133">
        <v>3860.74</v>
      </c>
      <c r="D193" s="156">
        <v>11203</v>
      </c>
      <c r="E193" s="77"/>
      <c r="F193" s="69">
        <f t="shared" si="6"/>
        <v>0.14501815384453576</v>
      </c>
      <c r="G193" s="69">
        <f t="shared" si="7"/>
        <v>7.0420144825505376E-2</v>
      </c>
    </row>
    <row r="194" spans="1:7" x14ac:dyDescent="0.25">
      <c r="A194" s="47" t="s">
        <v>944</v>
      </c>
      <c r="B194" s="144" t="s">
        <v>1666</v>
      </c>
      <c r="C194" s="133">
        <v>2659.67</v>
      </c>
      <c r="D194" s="156">
        <v>5977</v>
      </c>
      <c r="E194" s="77"/>
      <c r="F194" s="69">
        <f t="shared" si="6"/>
        <v>9.9903239595439328E-2</v>
      </c>
      <c r="G194" s="69">
        <f t="shared" si="7"/>
        <v>3.7570401287337823E-2</v>
      </c>
    </row>
    <row r="195" spans="1:7" x14ac:dyDescent="0.25">
      <c r="A195" s="47" t="s">
        <v>945</v>
      </c>
      <c r="B195" s="144" t="s">
        <v>1667</v>
      </c>
      <c r="C195" s="133">
        <v>1744.38</v>
      </c>
      <c r="D195" s="156">
        <v>3201</v>
      </c>
      <c r="E195" s="77"/>
      <c r="F195" s="69">
        <f t="shared" si="6"/>
        <v>6.5522870538635425E-2</v>
      </c>
      <c r="G195" s="69">
        <f t="shared" si="7"/>
        <v>2.0120939354319623E-2</v>
      </c>
    </row>
    <row r="196" spans="1:7" x14ac:dyDescent="0.25">
      <c r="A196" s="47" t="s">
        <v>946</v>
      </c>
      <c r="B196" s="144" t="s">
        <v>1668</v>
      </c>
      <c r="C196" s="133">
        <v>1100.42</v>
      </c>
      <c r="D196" s="156">
        <v>1706</v>
      </c>
      <c r="E196" s="77"/>
      <c r="F196" s="69">
        <f t="shared" si="6"/>
        <v>4.133427188922436E-2</v>
      </c>
      <c r="G196" s="69">
        <f t="shared" si="7"/>
        <v>1.0723624660565222E-2</v>
      </c>
    </row>
    <row r="197" spans="1:7" x14ac:dyDescent="0.25">
      <c r="A197" s="47" t="s">
        <v>947</v>
      </c>
      <c r="B197" s="144" t="s">
        <v>1669</v>
      </c>
      <c r="C197" s="133">
        <v>761.98</v>
      </c>
      <c r="D197" s="156">
        <v>1020</v>
      </c>
      <c r="E197" s="77"/>
      <c r="F197" s="69">
        <f t="shared" si="6"/>
        <v>2.8621697619228274E-2</v>
      </c>
      <c r="G197" s="69">
        <f t="shared" si="7"/>
        <v>6.4115458111234031E-3</v>
      </c>
    </row>
    <row r="198" spans="1:7" x14ac:dyDescent="0.25">
      <c r="A198" s="47" t="s">
        <v>948</v>
      </c>
      <c r="B198" s="144" t="s">
        <v>1670</v>
      </c>
      <c r="C198" s="133">
        <v>487.08</v>
      </c>
      <c r="D198" s="156">
        <v>577</v>
      </c>
      <c r="E198" s="77"/>
      <c r="F198" s="69">
        <f t="shared" si="6"/>
        <v>1.8295829912036675E-2</v>
      </c>
      <c r="G198" s="69">
        <f t="shared" si="7"/>
        <v>3.6269234637433369E-3</v>
      </c>
    </row>
    <row r="199" spans="1:7" x14ac:dyDescent="0.25">
      <c r="A199" s="47" t="s">
        <v>949</v>
      </c>
      <c r="B199" s="144" t="s">
        <v>1671</v>
      </c>
      <c r="C199" s="133">
        <v>265.04000000000002</v>
      </c>
      <c r="D199" s="156">
        <v>280</v>
      </c>
      <c r="E199" s="51"/>
      <c r="F199" s="69">
        <f t="shared" si="6"/>
        <v>9.9555037363188818E-3</v>
      </c>
      <c r="G199" s="69">
        <f t="shared" si="7"/>
        <v>1.7600321834456401E-3</v>
      </c>
    </row>
    <row r="200" spans="1:7" x14ac:dyDescent="0.25">
      <c r="A200" s="47" t="s">
        <v>950</v>
      </c>
      <c r="B200" s="144" t="s">
        <v>1672</v>
      </c>
      <c r="C200" s="133">
        <v>525.85</v>
      </c>
      <c r="D200" s="156">
        <v>418</v>
      </c>
      <c r="E200" s="51"/>
      <c r="F200" s="69">
        <f t="shared" si="6"/>
        <v>1.9752119075397239E-2</v>
      </c>
      <c r="G200" s="69">
        <f t="shared" si="7"/>
        <v>2.6274766167152771E-3</v>
      </c>
    </row>
    <row r="201" spans="1:7" hidden="1" x14ac:dyDescent="0.25">
      <c r="A201" s="47" t="s">
        <v>951</v>
      </c>
      <c r="B201" s="144"/>
      <c r="C201" s="133"/>
      <c r="D201" s="156"/>
      <c r="E201" s="51"/>
      <c r="F201" s="69" t="str">
        <f t="shared" si="6"/>
        <v/>
      </c>
      <c r="G201" s="69" t="str">
        <f t="shared" si="7"/>
        <v/>
      </c>
    </row>
    <row r="202" spans="1:7" hidden="1" x14ac:dyDescent="0.25">
      <c r="A202" s="47" t="s">
        <v>952</v>
      </c>
      <c r="B202" s="144"/>
      <c r="C202" s="133"/>
      <c r="D202" s="156"/>
      <c r="E202" s="51"/>
      <c r="F202" s="69" t="str">
        <f t="shared" si="6"/>
        <v/>
      </c>
      <c r="G202" s="69" t="str">
        <f t="shared" si="7"/>
        <v/>
      </c>
    </row>
    <row r="203" spans="1:7" hidden="1" x14ac:dyDescent="0.25">
      <c r="A203" s="47" t="s">
        <v>953</v>
      </c>
      <c r="B203" s="144"/>
      <c r="C203" s="133"/>
      <c r="D203" s="156"/>
      <c r="E203" s="51"/>
      <c r="F203" s="69" t="str">
        <f t="shared" si="6"/>
        <v/>
      </c>
      <c r="G203" s="69" t="str">
        <f t="shared" si="7"/>
        <v/>
      </c>
    </row>
    <row r="204" spans="1:7" hidden="1" x14ac:dyDescent="0.25">
      <c r="A204" s="47" t="s">
        <v>954</v>
      </c>
      <c r="B204" s="144"/>
      <c r="C204" s="133"/>
      <c r="D204" s="156"/>
      <c r="E204" s="51"/>
      <c r="F204" s="69" t="str">
        <f t="shared" si="6"/>
        <v/>
      </c>
      <c r="G204" s="69" t="str">
        <f t="shared" si="7"/>
        <v/>
      </c>
    </row>
    <row r="205" spans="1:7" hidden="1" x14ac:dyDescent="0.25">
      <c r="A205" s="47" t="s">
        <v>955</v>
      </c>
      <c r="B205" s="144"/>
      <c r="C205" s="133"/>
      <c r="D205" s="156"/>
      <c r="F205" s="69" t="str">
        <f t="shared" si="6"/>
        <v/>
      </c>
      <c r="G205" s="69" t="str">
        <f t="shared" si="7"/>
        <v/>
      </c>
    </row>
    <row r="206" spans="1:7" hidden="1" x14ac:dyDescent="0.25">
      <c r="A206" s="47" t="s">
        <v>956</v>
      </c>
      <c r="B206" s="144"/>
      <c r="C206" s="133"/>
      <c r="D206" s="156"/>
      <c r="E206" s="128"/>
      <c r="F206" s="69" t="str">
        <f t="shared" si="6"/>
        <v/>
      </c>
      <c r="G206" s="69" t="str">
        <f t="shared" si="7"/>
        <v/>
      </c>
    </row>
    <row r="207" spans="1:7" hidden="1" x14ac:dyDescent="0.25">
      <c r="A207" s="47" t="s">
        <v>957</v>
      </c>
      <c r="B207" s="144"/>
      <c r="C207" s="133"/>
      <c r="D207" s="156"/>
      <c r="E207" s="128"/>
      <c r="F207" s="69" t="str">
        <f t="shared" si="6"/>
        <v/>
      </c>
      <c r="G207" s="69" t="str">
        <f t="shared" si="7"/>
        <v/>
      </c>
    </row>
    <row r="208" spans="1:7" hidden="1" x14ac:dyDescent="0.25">
      <c r="A208" s="47" t="s">
        <v>958</v>
      </c>
      <c r="B208" s="144"/>
      <c r="C208" s="133"/>
      <c r="D208" s="156"/>
      <c r="E208" s="128"/>
      <c r="F208" s="69" t="str">
        <f t="shared" si="6"/>
        <v/>
      </c>
      <c r="G208" s="69" t="str">
        <f t="shared" si="7"/>
        <v/>
      </c>
    </row>
    <row r="209" spans="1:7" hidden="1" x14ac:dyDescent="0.25">
      <c r="A209" s="47" t="s">
        <v>959</v>
      </c>
      <c r="B209" s="144"/>
      <c r="C209" s="133"/>
      <c r="D209" s="156"/>
      <c r="E209" s="128"/>
      <c r="F209" s="69" t="str">
        <f t="shared" si="6"/>
        <v/>
      </c>
      <c r="G209" s="69" t="str">
        <f t="shared" si="7"/>
        <v/>
      </c>
    </row>
    <row r="210" spans="1:7" hidden="1" x14ac:dyDescent="0.25">
      <c r="A210" s="47" t="s">
        <v>960</v>
      </c>
      <c r="B210" s="144"/>
      <c r="C210" s="133"/>
      <c r="D210" s="156"/>
      <c r="E210" s="128"/>
      <c r="F210" s="69" t="str">
        <f t="shared" si="6"/>
        <v/>
      </c>
      <c r="G210" s="69" t="str">
        <f t="shared" si="7"/>
        <v/>
      </c>
    </row>
    <row r="211" spans="1:7" hidden="1" x14ac:dyDescent="0.25">
      <c r="A211" s="47" t="s">
        <v>961</v>
      </c>
      <c r="B211" s="144"/>
      <c r="C211" s="133"/>
      <c r="D211" s="156"/>
      <c r="E211" s="128"/>
      <c r="F211" s="69" t="str">
        <f t="shared" si="6"/>
        <v/>
      </c>
      <c r="G211" s="69" t="str">
        <f t="shared" si="7"/>
        <v/>
      </c>
    </row>
    <row r="212" spans="1:7" hidden="1" x14ac:dyDescent="0.25">
      <c r="A212" s="47" t="s">
        <v>962</v>
      </c>
      <c r="B212" s="144"/>
      <c r="C212" s="133"/>
      <c r="D212" s="156"/>
      <c r="E212" s="128"/>
      <c r="F212" s="69" t="str">
        <f t="shared" si="6"/>
        <v/>
      </c>
      <c r="G212" s="69" t="str">
        <f t="shared" si="7"/>
        <v/>
      </c>
    </row>
    <row r="213" spans="1:7" hidden="1" x14ac:dyDescent="0.25">
      <c r="A213" s="47" t="s">
        <v>963</v>
      </c>
      <c r="B213" s="144"/>
      <c r="C213" s="133"/>
      <c r="D213" s="156"/>
      <c r="E213" s="128"/>
      <c r="F213" s="69" t="str">
        <f t="shared" si="6"/>
        <v/>
      </c>
      <c r="G213" s="69" t="str">
        <f t="shared" si="7"/>
        <v/>
      </c>
    </row>
    <row r="214" spans="1:7" x14ac:dyDescent="0.25">
      <c r="A214" s="47" t="s">
        <v>964</v>
      </c>
      <c r="B214" s="71" t="s">
        <v>259</v>
      </c>
      <c r="C214" s="72">
        <f>SUM(C190:C213)</f>
        <v>26622.460000000003</v>
      </c>
      <c r="D214" s="129">
        <f>SUM(D190:D213)</f>
        <v>159088</v>
      </c>
      <c r="E214" s="128"/>
      <c r="F214" s="130">
        <f>SUM(F190:F213)</f>
        <v>0.99999999999999989</v>
      </c>
      <c r="G214" s="130">
        <f>SUM(G190:G213)</f>
        <v>0.99999999999999989</v>
      </c>
    </row>
    <row r="215" spans="1:7" ht="15" customHeight="1" x14ac:dyDescent="0.25">
      <c r="A215" s="56"/>
      <c r="B215" s="56" t="s">
        <v>965</v>
      </c>
      <c r="C215" s="56" t="s">
        <v>934</v>
      </c>
      <c r="D215" s="56" t="s">
        <v>935</v>
      </c>
      <c r="E215" s="58"/>
      <c r="F215" s="56" t="s">
        <v>739</v>
      </c>
      <c r="G215" s="56" t="s">
        <v>936</v>
      </c>
    </row>
    <row r="216" spans="1:7" x14ac:dyDescent="0.25">
      <c r="A216" s="47" t="s">
        <v>966</v>
      </c>
      <c r="B216" s="47" t="s">
        <v>967</v>
      </c>
      <c r="C216" s="121" t="s">
        <v>1506</v>
      </c>
      <c r="D216" s="156" t="s">
        <v>1506</v>
      </c>
      <c r="F216" s="121"/>
      <c r="G216" s="121"/>
    </row>
    <row r="217" spans="1:7" x14ac:dyDescent="0.25">
      <c r="C217" s="53"/>
      <c r="D217" s="53"/>
      <c r="F217" s="174"/>
      <c r="G217" s="174"/>
    </row>
    <row r="218" spans="1:7" x14ac:dyDescent="0.25">
      <c r="B218" s="60" t="s">
        <v>968</v>
      </c>
      <c r="C218" s="53"/>
      <c r="D218" s="53"/>
      <c r="F218" s="174"/>
      <c r="G218" s="174"/>
    </row>
    <row r="219" spans="1:7" x14ac:dyDescent="0.25">
      <c r="A219" s="47" t="s">
        <v>969</v>
      </c>
      <c r="B219" s="47" t="s">
        <v>970</v>
      </c>
      <c r="C219" s="133" t="s">
        <v>1506</v>
      </c>
      <c r="D219" s="156" t="s">
        <v>1506</v>
      </c>
      <c r="F219" s="69" t="str">
        <f t="shared" ref="F219:F233" si="8">IF($C$227=0,"",IF(C219="[for completion]","",C219/$C$227))</f>
        <v/>
      </c>
      <c r="G219" s="69" t="str">
        <f t="shared" ref="G219:G233" si="9">IF($D$227=0,"",IF(D219="[for completion]","",D219/$D$227))</f>
        <v/>
      </c>
    </row>
    <row r="220" spans="1:7" x14ac:dyDescent="0.25">
      <c r="A220" s="47" t="s">
        <v>971</v>
      </c>
      <c r="B220" s="47" t="s">
        <v>972</v>
      </c>
      <c r="C220" s="133" t="s">
        <v>1506</v>
      </c>
      <c r="D220" s="156" t="s">
        <v>1506</v>
      </c>
      <c r="F220" s="69" t="str">
        <f t="shared" si="8"/>
        <v/>
      </c>
      <c r="G220" s="69" t="str">
        <f t="shared" si="9"/>
        <v/>
      </c>
    </row>
    <row r="221" spans="1:7" x14ac:dyDescent="0.25">
      <c r="A221" s="47" t="s">
        <v>973</v>
      </c>
      <c r="B221" s="47" t="s">
        <v>974</v>
      </c>
      <c r="C221" s="133" t="s">
        <v>1506</v>
      </c>
      <c r="D221" s="156" t="s">
        <v>1506</v>
      </c>
      <c r="F221" s="69" t="str">
        <f t="shared" si="8"/>
        <v/>
      </c>
      <c r="G221" s="69" t="str">
        <f t="shared" si="9"/>
        <v/>
      </c>
    </row>
    <row r="222" spans="1:7" x14ac:dyDescent="0.25">
      <c r="A222" s="47" t="s">
        <v>975</v>
      </c>
      <c r="B222" s="47" t="s">
        <v>976</v>
      </c>
      <c r="C222" s="133" t="s">
        <v>1506</v>
      </c>
      <c r="D222" s="156" t="s">
        <v>1506</v>
      </c>
      <c r="F222" s="69" t="str">
        <f t="shared" si="8"/>
        <v/>
      </c>
      <c r="G222" s="69" t="str">
        <f t="shared" si="9"/>
        <v/>
      </c>
    </row>
    <row r="223" spans="1:7" x14ac:dyDescent="0.25">
      <c r="A223" s="47" t="s">
        <v>977</v>
      </c>
      <c r="B223" s="47" t="s">
        <v>978</v>
      </c>
      <c r="C223" s="133" t="s">
        <v>1506</v>
      </c>
      <c r="D223" s="156" t="s">
        <v>1506</v>
      </c>
      <c r="F223" s="69" t="str">
        <f t="shared" si="8"/>
        <v/>
      </c>
      <c r="G223" s="69" t="str">
        <f t="shared" si="9"/>
        <v/>
      </c>
    </row>
    <row r="224" spans="1:7" x14ac:dyDescent="0.25">
      <c r="A224" s="47" t="s">
        <v>979</v>
      </c>
      <c r="B224" s="47" t="s">
        <v>980</v>
      </c>
      <c r="C224" s="133" t="s">
        <v>1506</v>
      </c>
      <c r="D224" s="156" t="s">
        <v>1506</v>
      </c>
      <c r="F224" s="69" t="str">
        <f t="shared" si="8"/>
        <v/>
      </c>
      <c r="G224" s="69" t="str">
        <f t="shared" si="9"/>
        <v/>
      </c>
    </row>
    <row r="225" spans="1:7" x14ac:dyDescent="0.25">
      <c r="A225" s="47" t="s">
        <v>981</v>
      </c>
      <c r="B225" s="47" t="s">
        <v>982</v>
      </c>
      <c r="C225" s="133" t="s">
        <v>1506</v>
      </c>
      <c r="D225" s="156" t="s">
        <v>1506</v>
      </c>
      <c r="F225" s="69" t="str">
        <f t="shared" si="8"/>
        <v/>
      </c>
      <c r="G225" s="69" t="str">
        <f t="shared" si="9"/>
        <v/>
      </c>
    </row>
    <row r="226" spans="1:7" x14ac:dyDescent="0.25">
      <c r="A226" s="47" t="s">
        <v>983</v>
      </c>
      <c r="B226" s="47" t="s">
        <v>984</v>
      </c>
      <c r="C226" s="133" t="s">
        <v>1506</v>
      </c>
      <c r="D226" s="156" t="s">
        <v>1506</v>
      </c>
      <c r="F226" s="69" t="str">
        <f t="shared" si="8"/>
        <v/>
      </c>
      <c r="G226" s="69" t="str">
        <f t="shared" si="9"/>
        <v/>
      </c>
    </row>
    <row r="227" spans="1:7" x14ac:dyDescent="0.25">
      <c r="A227" s="47" t="s">
        <v>985</v>
      </c>
      <c r="B227" s="71" t="s">
        <v>259</v>
      </c>
      <c r="C227" s="86">
        <f>SUM(C219:C226)</f>
        <v>0</v>
      </c>
      <c r="D227" s="115">
        <f>SUM(D219:D226)</f>
        <v>0</v>
      </c>
      <c r="F227" s="111">
        <f>SUM(F219:F226)</f>
        <v>0</v>
      </c>
      <c r="G227" s="111">
        <f>SUM(G219:G226)</f>
        <v>0</v>
      </c>
    </row>
    <row r="228" spans="1:7" hidden="1" outlineLevel="1" x14ac:dyDescent="0.25">
      <c r="A228" s="47" t="s">
        <v>986</v>
      </c>
      <c r="B228" s="112" t="s">
        <v>987</v>
      </c>
      <c r="C228" s="133"/>
      <c r="D228" s="156"/>
      <c r="F228" s="69" t="str">
        <f t="shared" si="8"/>
        <v/>
      </c>
      <c r="G228" s="69" t="str">
        <f t="shared" si="9"/>
        <v/>
      </c>
    </row>
    <row r="229" spans="1:7" hidden="1" outlineLevel="1" x14ac:dyDescent="0.25">
      <c r="A229" s="47" t="s">
        <v>988</v>
      </c>
      <c r="B229" s="112" t="s">
        <v>989</v>
      </c>
      <c r="C229" s="133"/>
      <c r="D229" s="156"/>
      <c r="F229" s="69" t="str">
        <f t="shared" si="8"/>
        <v/>
      </c>
      <c r="G229" s="69" t="str">
        <f t="shared" si="9"/>
        <v/>
      </c>
    </row>
    <row r="230" spans="1:7" hidden="1" outlineLevel="1" x14ac:dyDescent="0.25">
      <c r="A230" s="47" t="s">
        <v>990</v>
      </c>
      <c r="B230" s="112" t="s">
        <v>991</v>
      </c>
      <c r="C230" s="133"/>
      <c r="D230" s="156"/>
      <c r="F230" s="69" t="str">
        <f t="shared" si="8"/>
        <v/>
      </c>
      <c r="G230" s="69" t="str">
        <f t="shared" si="9"/>
        <v/>
      </c>
    </row>
    <row r="231" spans="1:7" hidden="1" outlineLevel="1" x14ac:dyDescent="0.25">
      <c r="A231" s="47" t="s">
        <v>992</v>
      </c>
      <c r="B231" s="112" t="s">
        <v>993</v>
      </c>
      <c r="C231" s="133"/>
      <c r="D231" s="156"/>
      <c r="F231" s="69" t="str">
        <f t="shared" si="8"/>
        <v/>
      </c>
      <c r="G231" s="69" t="str">
        <f t="shared" si="9"/>
        <v/>
      </c>
    </row>
    <row r="232" spans="1:7" hidden="1" outlineLevel="1" x14ac:dyDescent="0.25">
      <c r="A232" s="47" t="s">
        <v>994</v>
      </c>
      <c r="B232" s="112" t="s">
        <v>995</v>
      </c>
      <c r="C232" s="133"/>
      <c r="D232" s="156"/>
      <c r="F232" s="69" t="str">
        <f t="shared" si="8"/>
        <v/>
      </c>
      <c r="G232" s="69" t="str">
        <f t="shared" si="9"/>
        <v/>
      </c>
    </row>
    <row r="233" spans="1:7" hidden="1" outlineLevel="1" x14ac:dyDescent="0.25">
      <c r="A233" s="47" t="s">
        <v>996</v>
      </c>
      <c r="B233" s="112" t="s">
        <v>997</v>
      </c>
      <c r="C233" s="133"/>
      <c r="D233" s="156"/>
      <c r="F233" s="69" t="str">
        <f t="shared" si="8"/>
        <v/>
      </c>
      <c r="G233" s="69" t="str">
        <f t="shared" si="9"/>
        <v/>
      </c>
    </row>
    <row r="234" spans="1:7" hidden="1" outlineLevel="1" x14ac:dyDescent="0.25">
      <c r="A234" s="47" t="s">
        <v>998</v>
      </c>
      <c r="B234" s="74"/>
      <c r="F234" s="113"/>
      <c r="G234" s="113"/>
    </row>
    <row r="235" spans="1:7" hidden="1" outlineLevel="1" x14ac:dyDescent="0.25">
      <c r="A235" s="47" t="s">
        <v>999</v>
      </c>
      <c r="B235" s="74"/>
      <c r="F235" s="113"/>
      <c r="G235" s="113"/>
    </row>
    <row r="236" spans="1:7" hidden="1" outlineLevel="1" x14ac:dyDescent="0.25">
      <c r="A236" s="47" t="s">
        <v>1000</v>
      </c>
      <c r="B236" s="74"/>
      <c r="F236" s="113"/>
      <c r="G236" s="113"/>
    </row>
    <row r="237" spans="1:7" ht="15" customHeight="1" collapsed="1" x14ac:dyDescent="0.25">
      <c r="A237" s="56"/>
      <c r="B237" s="56" t="s">
        <v>1001</v>
      </c>
      <c r="C237" s="56" t="s">
        <v>934</v>
      </c>
      <c r="D237" s="56" t="s">
        <v>935</v>
      </c>
      <c r="E237" s="58"/>
      <c r="F237" s="56" t="s">
        <v>739</v>
      </c>
      <c r="G237" s="56" t="s">
        <v>936</v>
      </c>
    </row>
    <row r="238" spans="1:7" x14ac:dyDescent="0.25">
      <c r="A238" s="47" t="s">
        <v>1002</v>
      </c>
      <c r="B238" s="47" t="s">
        <v>967</v>
      </c>
      <c r="C238" s="206">
        <v>0.51200000000000001</v>
      </c>
      <c r="D238" s="156"/>
      <c r="F238" s="174"/>
      <c r="G238" s="174"/>
    </row>
    <row r="239" spans="1:7" x14ac:dyDescent="0.25">
      <c r="C239" s="53"/>
      <c r="D239" s="53"/>
      <c r="F239" s="174"/>
      <c r="G239" s="174"/>
    </row>
    <row r="240" spans="1:7" x14ac:dyDescent="0.25">
      <c r="B240" s="60" t="s">
        <v>968</v>
      </c>
      <c r="C240" s="53"/>
      <c r="D240" s="53"/>
      <c r="F240" s="174"/>
      <c r="G240" s="174"/>
    </row>
    <row r="241" spans="1:7" x14ac:dyDescent="0.25">
      <c r="A241" s="47" t="s">
        <v>1003</v>
      </c>
      <c r="B241" s="47" t="s">
        <v>970</v>
      </c>
      <c r="C241" s="156">
        <v>7815.39</v>
      </c>
      <c r="D241" s="156">
        <v>76659</v>
      </c>
      <c r="F241" s="69">
        <f>IF($C$249=0,"",IF(C241="[Mark as ND1 if not relevant]","",C241/$C$249))</f>
        <v>0.29356378035688663</v>
      </c>
      <c r="G241" s="69">
        <f>IF($D$249=0,"",IF(D241="[Mark as ND1 if not relevant]","",D241/$D$249))</f>
        <v>0.48186538268128332</v>
      </c>
    </row>
    <row r="242" spans="1:7" x14ac:dyDescent="0.25">
      <c r="A242" s="47" t="s">
        <v>1004</v>
      </c>
      <c r="B242" s="47" t="s">
        <v>972</v>
      </c>
      <c r="C242" s="156">
        <v>4288</v>
      </c>
      <c r="D242" s="156">
        <v>25211</v>
      </c>
      <c r="F242" s="69">
        <f t="shared" ref="F242:F248" si="10">IF($C$249=0,"",IF(C242="[Mark as ND1 if not relevant]","",C242/$C$249))</f>
        <v>0.16106700883389438</v>
      </c>
      <c r="G242" s="69">
        <f t="shared" ref="G242:G248" si="11">IF($D$249=0,"",IF(D242="[Mark as ND1 if not relevant]","",D242/$D$249))</f>
        <v>0.15847204063160011</v>
      </c>
    </row>
    <row r="243" spans="1:7" x14ac:dyDescent="0.25">
      <c r="A243" s="47" t="s">
        <v>1005</v>
      </c>
      <c r="B243" s="47" t="s">
        <v>974</v>
      </c>
      <c r="C243" s="156">
        <v>4764.33</v>
      </c>
      <c r="D243" s="156">
        <v>24000</v>
      </c>
      <c r="F243" s="69">
        <f t="shared" si="10"/>
        <v>0.17895904435578078</v>
      </c>
      <c r="G243" s="69">
        <f t="shared" si="11"/>
        <v>0.15085990143819772</v>
      </c>
    </row>
    <row r="244" spans="1:7" x14ac:dyDescent="0.25">
      <c r="A244" s="47" t="s">
        <v>1006</v>
      </c>
      <c r="B244" s="47" t="s">
        <v>976</v>
      </c>
      <c r="C244" s="156">
        <v>4889.91</v>
      </c>
      <c r="D244" s="156">
        <v>19547</v>
      </c>
      <c r="F244" s="69">
        <f t="shared" si="10"/>
        <v>0.18367611407811296</v>
      </c>
      <c r="G244" s="69">
        <f t="shared" si="11"/>
        <v>0.12286910389218546</v>
      </c>
    </row>
    <row r="245" spans="1:7" x14ac:dyDescent="0.25">
      <c r="A245" s="47" t="s">
        <v>1007</v>
      </c>
      <c r="B245" s="47" t="s">
        <v>978</v>
      </c>
      <c r="C245" s="156">
        <v>3983.3</v>
      </c>
      <c r="D245" s="156">
        <v>11918</v>
      </c>
      <c r="F245" s="69">
        <f t="shared" si="10"/>
        <v>0.14962178551493738</v>
      </c>
      <c r="G245" s="69">
        <f t="shared" si="11"/>
        <v>7.4914512722518353E-2</v>
      </c>
    </row>
    <row r="246" spans="1:7" x14ac:dyDescent="0.25">
      <c r="A246" s="47" t="s">
        <v>1008</v>
      </c>
      <c r="B246" s="47" t="s">
        <v>980</v>
      </c>
      <c r="C246" s="156">
        <v>841.33</v>
      </c>
      <c r="D246" s="156">
        <v>1677</v>
      </c>
      <c r="F246" s="69">
        <f t="shared" si="10"/>
        <v>3.1602263652570045E-2</v>
      </c>
      <c r="G246" s="69">
        <f t="shared" si="11"/>
        <v>1.0541335612994066E-2</v>
      </c>
    </row>
    <row r="247" spans="1:7" x14ac:dyDescent="0.25">
      <c r="A247" s="47" t="s">
        <v>1009</v>
      </c>
      <c r="B247" s="47" t="s">
        <v>982</v>
      </c>
      <c r="C247" s="156">
        <v>40.200000000000003</v>
      </c>
      <c r="D247" s="156">
        <v>76</v>
      </c>
      <c r="F247" s="69">
        <f t="shared" si="10"/>
        <v>1.5100032078177597E-3</v>
      </c>
      <c r="G247" s="69">
        <f t="shared" si="11"/>
        <v>4.7772302122095944E-4</v>
      </c>
    </row>
    <row r="248" spans="1:7" x14ac:dyDescent="0.25">
      <c r="A248" s="47" t="s">
        <v>1010</v>
      </c>
      <c r="B248" s="47" t="s">
        <v>984</v>
      </c>
      <c r="C248" s="156">
        <v>0</v>
      </c>
      <c r="D248" s="156">
        <v>0</v>
      </c>
      <c r="F248" s="69">
        <f t="shared" si="10"/>
        <v>0</v>
      </c>
      <c r="G248" s="69">
        <f t="shared" si="11"/>
        <v>0</v>
      </c>
    </row>
    <row r="249" spans="1:7" x14ac:dyDescent="0.25">
      <c r="A249" s="47" t="s">
        <v>1011</v>
      </c>
      <c r="B249" s="71" t="s">
        <v>259</v>
      </c>
      <c r="C249" s="86">
        <f>SUM(C241:C248)</f>
        <v>26622.460000000003</v>
      </c>
      <c r="D249" s="115">
        <f>SUM(D241:D248)</f>
        <v>159088</v>
      </c>
      <c r="E249" s="47"/>
      <c r="F249" s="111">
        <f>SUM(F241:F248)</f>
        <v>1</v>
      </c>
      <c r="G249" s="111">
        <f>SUM(G241:G248)</f>
        <v>1</v>
      </c>
    </row>
    <row r="250" spans="1:7" hidden="1" outlineLevel="1" x14ac:dyDescent="0.25">
      <c r="A250" s="47" t="s">
        <v>1012</v>
      </c>
      <c r="B250" s="112" t="s">
        <v>987</v>
      </c>
      <c r="C250" s="133"/>
      <c r="D250" s="156"/>
      <c r="F250" s="69">
        <f t="shared" ref="F250:F255" si="12">IF($C$249=0,"",IF(C250="[for completion]","",C250/$C$249))</f>
        <v>0</v>
      </c>
      <c r="G250" s="69">
        <f t="shared" ref="G250:G255" si="13">IF($D$249=0,"",IF(D250="[for completion]","",D250/$D$249))</f>
        <v>0</v>
      </c>
    </row>
    <row r="251" spans="1:7" hidden="1" outlineLevel="1" x14ac:dyDescent="0.25">
      <c r="A251" s="47" t="s">
        <v>1013</v>
      </c>
      <c r="B251" s="112" t="s">
        <v>989</v>
      </c>
      <c r="C251" s="133"/>
      <c r="D251" s="156"/>
      <c r="F251" s="69">
        <f t="shared" si="12"/>
        <v>0</v>
      </c>
      <c r="G251" s="69">
        <f t="shared" si="13"/>
        <v>0</v>
      </c>
    </row>
    <row r="252" spans="1:7" hidden="1" outlineLevel="1" x14ac:dyDescent="0.25">
      <c r="A252" s="47" t="s">
        <v>1014</v>
      </c>
      <c r="B252" s="112" t="s">
        <v>991</v>
      </c>
      <c r="C252" s="133"/>
      <c r="D252" s="156"/>
      <c r="F252" s="69">
        <f t="shared" si="12"/>
        <v>0</v>
      </c>
      <c r="G252" s="69">
        <f t="shared" si="13"/>
        <v>0</v>
      </c>
    </row>
    <row r="253" spans="1:7" hidden="1" outlineLevel="1" x14ac:dyDescent="0.25">
      <c r="A253" s="47" t="s">
        <v>1015</v>
      </c>
      <c r="B253" s="112" t="s">
        <v>993</v>
      </c>
      <c r="C253" s="133"/>
      <c r="D253" s="156"/>
      <c r="F253" s="69">
        <f t="shared" si="12"/>
        <v>0</v>
      </c>
      <c r="G253" s="69">
        <f t="shared" si="13"/>
        <v>0</v>
      </c>
    </row>
    <row r="254" spans="1:7" hidden="1" outlineLevel="1" x14ac:dyDescent="0.25">
      <c r="A254" s="47" t="s">
        <v>1016</v>
      </c>
      <c r="B254" s="112" t="s">
        <v>995</v>
      </c>
      <c r="C254" s="133"/>
      <c r="D254" s="156"/>
      <c r="F254" s="69">
        <f t="shared" si="12"/>
        <v>0</v>
      </c>
      <c r="G254" s="69">
        <f t="shared" si="13"/>
        <v>0</v>
      </c>
    </row>
    <row r="255" spans="1:7" hidden="1" outlineLevel="1" x14ac:dyDescent="0.25">
      <c r="A255" s="47" t="s">
        <v>1017</v>
      </c>
      <c r="B255" s="112" t="s">
        <v>997</v>
      </c>
      <c r="C255" s="133"/>
      <c r="D255" s="156"/>
      <c r="F255" s="69">
        <f t="shared" si="12"/>
        <v>0</v>
      </c>
      <c r="G255" s="69">
        <f t="shared" si="13"/>
        <v>0</v>
      </c>
    </row>
    <row r="256" spans="1:7" hidden="1" outlineLevel="1" x14ac:dyDescent="0.25">
      <c r="A256" s="47" t="s">
        <v>1018</v>
      </c>
      <c r="B256" s="74"/>
      <c r="F256" s="70"/>
      <c r="G256" s="70"/>
    </row>
    <row r="257" spans="1:14" hidden="1" outlineLevel="1" x14ac:dyDescent="0.25">
      <c r="A257" s="47" t="s">
        <v>1019</v>
      </c>
      <c r="B257" s="74"/>
      <c r="F257" s="70"/>
      <c r="G257" s="70"/>
    </row>
    <row r="258" spans="1:14" hidden="1" outlineLevel="1" x14ac:dyDescent="0.25">
      <c r="A258" s="47" t="s">
        <v>1020</v>
      </c>
      <c r="B258" s="74"/>
      <c r="F258" s="70"/>
      <c r="G258" s="70"/>
    </row>
    <row r="259" spans="1:14" ht="15" customHeight="1" collapsed="1" x14ac:dyDescent="0.25">
      <c r="A259" s="56"/>
      <c r="B259" s="76" t="s">
        <v>1021</v>
      </c>
      <c r="C259" s="56" t="s">
        <v>739</v>
      </c>
      <c r="D259" s="56"/>
      <c r="E259" s="58"/>
      <c r="F259" s="56"/>
      <c r="G259" s="56"/>
    </row>
    <row r="260" spans="1:14" x14ac:dyDescent="0.25">
      <c r="A260" s="47" t="s">
        <v>1022</v>
      </c>
      <c r="B260" s="47" t="s">
        <v>1023</v>
      </c>
      <c r="C260" s="185">
        <v>0.86599999999999999</v>
      </c>
      <c r="E260" s="128"/>
      <c r="F260" s="128"/>
      <c r="G260" s="128"/>
    </row>
    <row r="261" spans="1:14" x14ac:dyDescent="0.25">
      <c r="A261" s="47" t="s">
        <v>1024</v>
      </c>
      <c r="B261" s="47" t="s">
        <v>1025</v>
      </c>
      <c r="C261" s="185">
        <v>0</v>
      </c>
      <c r="E261" s="128"/>
      <c r="F261" s="128"/>
    </row>
    <row r="262" spans="1:14" x14ac:dyDescent="0.25">
      <c r="A262" s="47" t="s">
        <v>1026</v>
      </c>
      <c r="B262" s="47" t="s">
        <v>1027</v>
      </c>
      <c r="C262" s="185">
        <v>0.13400000000000001</v>
      </c>
      <c r="E262" s="128"/>
      <c r="F262" s="128"/>
    </row>
    <row r="263" spans="1:14" x14ac:dyDescent="0.25">
      <c r="A263" s="47" t="s">
        <v>1028</v>
      </c>
      <c r="B263" s="47" t="s">
        <v>1029</v>
      </c>
      <c r="C263" s="185">
        <v>0</v>
      </c>
      <c r="E263" s="128"/>
      <c r="F263" s="128"/>
    </row>
    <row r="264" spans="1:14" x14ac:dyDescent="0.25">
      <c r="A264" s="47" t="s">
        <v>1030</v>
      </c>
      <c r="B264" s="60" t="s">
        <v>1031</v>
      </c>
      <c r="C264" s="185">
        <v>0</v>
      </c>
      <c r="D264" s="77"/>
      <c r="E264" s="77"/>
      <c r="F264" s="78"/>
      <c r="G264" s="78"/>
      <c r="H264" s="31"/>
      <c r="I264" s="34"/>
      <c r="J264" s="34"/>
      <c r="K264" s="34"/>
      <c r="L264" s="31"/>
      <c r="M264" s="31"/>
      <c r="N264" s="31"/>
    </row>
    <row r="265" spans="1:14" x14ac:dyDescent="0.25">
      <c r="A265" s="47" t="s">
        <v>1032</v>
      </c>
      <c r="B265" s="47" t="s">
        <v>257</v>
      </c>
      <c r="C265" s="121">
        <v>0</v>
      </c>
      <c r="E265" s="128"/>
      <c r="F265" s="128"/>
    </row>
    <row r="266" spans="1:14" hidden="1" outlineLevel="1" x14ac:dyDescent="0.25">
      <c r="A266" s="47" t="s">
        <v>1033</v>
      </c>
      <c r="B266" s="112" t="s">
        <v>1034</v>
      </c>
      <c r="C266" s="157"/>
      <c r="E266" s="128"/>
      <c r="F266" s="128"/>
    </row>
    <row r="267" spans="1:14" hidden="1" outlineLevel="1" x14ac:dyDescent="0.25">
      <c r="A267" s="47" t="s">
        <v>1035</v>
      </c>
      <c r="B267" s="112" t="s">
        <v>1036</v>
      </c>
      <c r="C267" s="121"/>
      <c r="E267" s="128"/>
      <c r="F267" s="128"/>
    </row>
    <row r="268" spans="1:14" hidden="1" outlineLevel="1" x14ac:dyDescent="0.25">
      <c r="A268" s="47" t="s">
        <v>1037</v>
      </c>
      <c r="B268" s="112" t="s">
        <v>1038</v>
      </c>
      <c r="C268" s="121"/>
      <c r="E268" s="128"/>
      <c r="F268" s="128"/>
    </row>
    <row r="269" spans="1:14" hidden="1" outlineLevel="1" x14ac:dyDescent="0.25">
      <c r="A269" s="47" t="s">
        <v>1039</v>
      </c>
      <c r="B269" s="112" t="s">
        <v>1040</v>
      </c>
      <c r="C269" s="121"/>
      <c r="E269" s="128"/>
      <c r="F269" s="128"/>
    </row>
    <row r="270" spans="1:14" hidden="1" outlineLevel="1" x14ac:dyDescent="0.25">
      <c r="A270" s="47" t="s">
        <v>1041</v>
      </c>
      <c r="B270" s="153"/>
      <c r="C270" s="121"/>
      <c r="E270" s="128"/>
      <c r="F270" s="128"/>
    </row>
    <row r="271" spans="1:14" hidden="1" outlineLevel="1" x14ac:dyDescent="0.25">
      <c r="A271" s="47" t="s">
        <v>1042</v>
      </c>
      <c r="B271" s="153"/>
      <c r="C271" s="121"/>
      <c r="E271" s="128"/>
      <c r="F271" s="128"/>
    </row>
    <row r="272" spans="1:14" hidden="1" outlineLevel="1" x14ac:dyDescent="0.25">
      <c r="A272" s="47" t="s">
        <v>1043</v>
      </c>
      <c r="B272" s="153"/>
      <c r="C272" s="121"/>
      <c r="E272" s="128"/>
      <c r="F272" s="128"/>
    </row>
    <row r="273" spans="1:7" hidden="1" outlineLevel="1" x14ac:dyDescent="0.25">
      <c r="A273" s="47" t="s">
        <v>1044</v>
      </c>
      <c r="B273" s="153"/>
      <c r="C273" s="121"/>
      <c r="E273" s="128"/>
      <c r="F273" s="128"/>
    </row>
    <row r="274" spans="1:7" hidden="1" outlineLevel="1" x14ac:dyDescent="0.25">
      <c r="A274" s="47" t="s">
        <v>1045</v>
      </c>
      <c r="B274" s="153"/>
      <c r="C274" s="121"/>
      <c r="E274" s="128"/>
      <c r="F274" s="128"/>
    </row>
    <row r="275" spans="1:7" hidden="1" outlineLevel="1" x14ac:dyDescent="0.25">
      <c r="A275" s="47" t="s">
        <v>1046</v>
      </c>
      <c r="B275" s="153"/>
      <c r="C275" s="121"/>
      <c r="E275" s="128"/>
      <c r="F275" s="128"/>
    </row>
    <row r="276" spans="1:7" ht="15" customHeight="1" collapsed="1" x14ac:dyDescent="0.25">
      <c r="A276" s="56"/>
      <c r="B276" s="76" t="s">
        <v>1047</v>
      </c>
      <c r="C276" s="56" t="s">
        <v>739</v>
      </c>
      <c r="D276" s="56"/>
      <c r="E276" s="58"/>
      <c r="F276" s="56"/>
      <c r="G276" s="59"/>
    </row>
    <row r="277" spans="1:7" x14ac:dyDescent="0.25">
      <c r="A277" s="47" t="s">
        <v>1048</v>
      </c>
      <c r="B277" s="47" t="s">
        <v>1049</v>
      </c>
      <c r="C277" s="185">
        <v>1</v>
      </c>
      <c r="E277" s="31"/>
      <c r="F277" s="31"/>
    </row>
    <row r="278" spans="1:7" x14ac:dyDescent="0.25">
      <c r="A278" s="47" t="s">
        <v>1050</v>
      </c>
      <c r="B278" s="47" t="s">
        <v>1051</v>
      </c>
      <c r="C278" s="185">
        <v>0</v>
      </c>
      <c r="E278" s="31"/>
      <c r="F278" s="31"/>
    </row>
    <row r="279" spans="1:7" x14ac:dyDescent="0.25">
      <c r="A279" s="47" t="s">
        <v>1052</v>
      </c>
      <c r="B279" s="47" t="s">
        <v>257</v>
      </c>
      <c r="C279" s="185">
        <v>0</v>
      </c>
      <c r="E279" s="31"/>
      <c r="F279" s="31"/>
    </row>
    <row r="280" spans="1:7" hidden="1" outlineLevel="1" x14ac:dyDescent="0.25">
      <c r="A280" s="47" t="s">
        <v>1053</v>
      </c>
      <c r="B280" s="53"/>
      <c r="C280" s="121"/>
      <c r="E280" s="31"/>
      <c r="F280" s="31"/>
    </row>
    <row r="281" spans="1:7" hidden="1" outlineLevel="1" x14ac:dyDescent="0.25">
      <c r="A281" s="47" t="s">
        <v>1054</v>
      </c>
      <c r="B281" s="53"/>
      <c r="C281" s="121"/>
      <c r="E281" s="31"/>
      <c r="F281" s="31"/>
    </row>
    <row r="282" spans="1:7" hidden="1" outlineLevel="1" x14ac:dyDescent="0.25">
      <c r="A282" s="47" t="s">
        <v>1055</v>
      </c>
      <c r="B282" s="53"/>
      <c r="C282" s="121"/>
      <c r="E282" s="31"/>
      <c r="F282" s="31"/>
    </row>
    <row r="283" spans="1:7" hidden="1" outlineLevel="1" x14ac:dyDescent="0.25">
      <c r="A283" s="47" t="s">
        <v>1056</v>
      </c>
      <c r="B283" s="53"/>
      <c r="C283" s="121"/>
      <c r="E283" s="31"/>
      <c r="F283" s="31"/>
    </row>
    <row r="284" spans="1:7" hidden="1" outlineLevel="1" x14ac:dyDescent="0.25">
      <c r="A284" s="47" t="s">
        <v>1057</v>
      </c>
      <c r="B284" s="53"/>
      <c r="C284" s="121"/>
      <c r="E284" s="31"/>
      <c r="F284" s="31"/>
    </row>
    <row r="285" spans="1:7" hidden="1" outlineLevel="1" x14ac:dyDescent="0.25">
      <c r="A285" s="47" t="s">
        <v>1058</v>
      </c>
      <c r="B285" s="53"/>
      <c r="C285" s="121"/>
      <c r="E285" s="31"/>
      <c r="F285" s="31"/>
    </row>
    <row r="286" spans="1:7" s="2" customFormat="1" hidden="1" collapsed="1" x14ac:dyDescent="0.25">
      <c r="A286" s="57"/>
      <c r="B286" s="57" t="s">
        <v>1059</v>
      </c>
      <c r="C286" s="57" t="s">
        <v>222</v>
      </c>
      <c r="D286" s="57" t="s">
        <v>1060</v>
      </c>
      <c r="E286" s="57"/>
      <c r="F286" s="57" t="s">
        <v>739</v>
      </c>
      <c r="G286" s="57" t="s">
        <v>1061</v>
      </c>
    </row>
    <row r="287" spans="1:7" s="2" customFormat="1" hidden="1" x14ac:dyDescent="0.25">
      <c r="A287" s="47" t="s">
        <v>1062</v>
      </c>
      <c r="B287" s="144"/>
      <c r="C287" s="133"/>
      <c r="D287" s="156"/>
      <c r="E287" s="39"/>
      <c r="F287" s="69" t="str">
        <f>IF($C$305=0,"",IF(C287="[For completion]","",C287/$C$305))</f>
        <v/>
      </c>
      <c r="G287" s="69" t="str">
        <f>IF($D$305=0,"",IF(D287="[For completion]","",D287/$D$305))</f>
        <v/>
      </c>
    </row>
    <row r="288" spans="1:7" s="2" customFormat="1" hidden="1" x14ac:dyDescent="0.25">
      <c r="A288" s="47" t="s">
        <v>1063</v>
      </c>
      <c r="B288" s="144"/>
      <c r="C288" s="133"/>
      <c r="D288" s="156"/>
      <c r="E288" s="39"/>
      <c r="F288" s="69" t="str">
        <f t="shared" ref="F288:F304" si="14">IF($C$305=0,"",IF(C288="[For completion]","",C288/$C$305))</f>
        <v/>
      </c>
      <c r="G288" s="69" t="str">
        <f t="shared" ref="G288:G304" si="15">IF($D$305=0,"",IF(D288="[For completion]","",D288/$D$305))</f>
        <v/>
      </c>
    </row>
    <row r="289" spans="1:7" s="2" customFormat="1" hidden="1" x14ac:dyDescent="0.25">
      <c r="A289" s="47" t="s">
        <v>1064</v>
      </c>
      <c r="B289" s="144"/>
      <c r="C289" s="133"/>
      <c r="D289" s="156"/>
      <c r="E289" s="39"/>
      <c r="F289" s="69" t="str">
        <f t="shared" si="14"/>
        <v/>
      </c>
      <c r="G289" s="69" t="str">
        <f t="shared" si="15"/>
        <v/>
      </c>
    </row>
    <row r="290" spans="1:7" s="2" customFormat="1" hidden="1" x14ac:dyDescent="0.25">
      <c r="A290" s="47" t="s">
        <v>1065</v>
      </c>
      <c r="B290" s="144"/>
      <c r="C290" s="133"/>
      <c r="D290" s="156"/>
      <c r="E290" s="39"/>
      <c r="F290" s="69" t="str">
        <f t="shared" si="14"/>
        <v/>
      </c>
      <c r="G290" s="69" t="str">
        <f t="shared" si="15"/>
        <v/>
      </c>
    </row>
    <row r="291" spans="1:7" s="2" customFormat="1" hidden="1" x14ac:dyDescent="0.25">
      <c r="A291" s="47" t="s">
        <v>1066</v>
      </c>
      <c r="B291" s="144"/>
      <c r="C291" s="133"/>
      <c r="D291" s="156"/>
      <c r="E291" s="39"/>
      <c r="F291" s="69" t="str">
        <f t="shared" si="14"/>
        <v/>
      </c>
      <c r="G291" s="69" t="str">
        <f t="shared" si="15"/>
        <v/>
      </c>
    </row>
    <row r="292" spans="1:7" s="2" customFormat="1" hidden="1" x14ac:dyDescent="0.25">
      <c r="A292" s="47" t="s">
        <v>1067</v>
      </c>
      <c r="B292" s="144"/>
      <c r="C292" s="133"/>
      <c r="D292" s="156"/>
      <c r="E292" s="39"/>
      <c r="F292" s="69" t="str">
        <f t="shared" si="14"/>
        <v/>
      </c>
      <c r="G292" s="69" t="str">
        <f t="shared" si="15"/>
        <v/>
      </c>
    </row>
    <row r="293" spans="1:7" s="2" customFormat="1" hidden="1" x14ac:dyDescent="0.25">
      <c r="A293" s="47" t="s">
        <v>1068</v>
      </c>
      <c r="B293" s="144"/>
      <c r="C293" s="133"/>
      <c r="D293" s="156"/>
      <c r="E293" s="39"/>
      <c r="F293" s="69" t="str">
        <f t="shared" si="14"/>
        <v/>
      </c>
      <c r="G293" s="69" t="str">
        <f t="shared" si="15"/>
        <v/>
      </c>
    </row>
    <row r="294" spans="1:7" s="2" customFormat="1" hidden="1" x14ac:dyDescent="0.25">
      <c r="A294" s="47" t="s">
        <v>1069</v>
      </c>
      <c r="B294" s="144"/>
      <c r="C294" s="133"/>
      <c r="D294" s="156"/>
      <c r="E294" s="39"/>
      <c r="F294" s="69" t="str">
        <f t="shared" si="14"/>
        <v/>
      </c>
      <c r="G294" s="69" t="str">
        <f t="shared" si="15"/>
        <v/>
      </c>
    </row>
    <row r="295" spans="1:7" s="2" customFormat="1" hidden="1" x14ac:dyDescent="0.25">
      <c r="A295" s="47" t="s">
        <v>1070</v>
      </c>
      <c r="B295" s="144"/>
      <c r="C295" s="133"/>
      <c r="D295" s="156"/>
      <c r="E295" s="39"/>
      <c r="F295" s="69" t="str">
        <f t="shared" si="14"/>
        <v/>
      </c>
      <c r="G295" s="69" t="str">
        <f t="shared" si="15"/>
        <v/>
      </c>
    </row>
    <row r="296" spans="1:7" s="2" customFormat="1" hidden="1" x14ac:dyDescent="0.25">
      <c r="A296" s="47" t="s">
        <v>1071</v>
      </c>
      <c r="B296" s="144"/>
      <c r="C296" s="133"/>
      <c r="D296" s="156"/>
      <c r="E296" s="39"/>
      <c r="F296" s="69" t="str">
        <f t="shared" si="14"/>
        <v/>
      </c>
      <c r="G296" s="69" t="str">
        <f t="shared" si="15"/>
        <v/>
      </c>
    </row>
    <row r="297" spans="1:7" s="2" customFormat="1" hidden="1" x14ac:dyDescent="0.25">
      <c r="A297" s="47" t="s">
        <v>1072</v>
      </c>
      <c r="B297" s="144"/>
      <c r="C297" s="133"/>
      <c r="D297" s="156"/>
      <c r="E297" s="39"/>
      <c r="F297" s="69" t="str">
        <f t="shared" si="14"/>
        <v/>
      </c>
      <c r="G297" s="69" t="str">
        <f t="shared" si="15"/>
        <v/>
      </c>
    </row>
    <row r="298" spans="1:7" s="2" customFormat="1" hidden="1" x14ac:dyDescent="0.25">
      <c r="A298" s="47" t="s">
        <v>1073</v>
      </c>
      <c r="B298" s="144"/>
      <c r="C298" s="133"/>
      <c r="D298" s="156"/>
      <c r="E298" s="39"/>
      <c r="F298" s="69" t="str">
        <f t="shared" si="14"/>
        <v/>
      </c>
      <c r="G298" s="69" t="str">
        <f t="shared" si="15"/>
        <v/>
      </c>
    </row>
    <row r="299" spans="1:7" s="2" customFormat="1" hidden="1" x14ac:dyDescent="0.25">
      <c r="A299" s="47" t="s">
        <v>1074</v>
      </c>
      <c r="B299" s="144"/>
      <c r="C299" s="133"/>
      <c r="D299" s="156"/>
      <c r="E299" s="39"/>
      <c r="F299" s="69" t="str">
        <f t="shared" si="14"/>
        <v/>
      </c>
      <c r="G299" s="69" t="str">
        <f t="shared" si="15"/>
        <v/>
      </c>
    </row>
    <row r="300" spans="1:7" s="2" customFormat="1" hidden="1" x14ac:dyDescent="0.25">
      <c r="A300" s="47" t="s">
        <v>1075</v>
      </c>
      <c r="B300" s="144"/>
      <c r="C300" s="133"/>
      <c r="D300" s="156"/>
      <c r="E300" s="39"/>
      <c r="F300" s="69" t="str">
        <f t="shared" si="14"/>
        <v/>
      </c>
      <c r="G300" s="69" t="str">
        <f t="shared" si="15"/>
        <v/>
      </c>
    </row>
    <row r="301" spans="1:7" s="2" customFormat="1" hidden="1" x14ac:dyDescent="0.25">
      <c r="A301" s="47" t="s">
        <v>1076</v>
      </c>
      <c r="B301" s="144"/>
      <c r="C301" s="133"/>
      <c r="D301" s="156"/>
      <c r="E301" s="39"/>
      <c r="F301" s="69" t="str">
        <f t="shared" si="14"/>
        <v/>
      </c>
      <c r="G301" s="69" t="str">
        <f t="shared" si="15"/>
        <v/>
      </c>
    </row>
    <row r="302" spans="1:7" s="2" customFormat="1" hidden="1" x14ac:dyDescent="0.25">
      <c r="A302" s="47" t="s">
        <v>1077</v>
      </c>
      <c r="B302" s="144"/>
      <c r="C302" s="133"/>
      <c r="D302" s="156"/>
      <c r="E302" s="39"/>
      <c r="F302" s="69" t="str">
        <f t="shared" si="14"/>
        <v/>
      </c>
      <c r="G302" s="69" t="str">
        <f t="shared" si="15"/>
        <v/>
      </c>
    </row>
    <row r="303" spans="1:7" s="2" customFormat="1" hidden="1" x14ac:dyDescent="0.25">
      <c r="A303" s="47" t="s">
        <v>1078</v>
      </c>
      <c r="B303" s="144"/>
      <c r="C303" s="133"/>
      <c r="D303" s="156"/>
      <c r="E303" s="39"/>
      <c r="F303" s="69" t="str">
        <f t="shared" si="14"/>
        <v/>
      </c>
      <c r="G303" s="69" t="str">
        <f t="shared" si="15"/>
        <v/>
      </c>
    </row>
    <row r="304" spans="1:7" s="2" customFormat="1" hidden="1" x14ac:dyDescent="0.25">
      <c r="A304" s="47" t="s">
        <v>1079</v>
      </c>
      <c r="B304" s="60" t="s">
        <v>1080</v>
      </c>
      <c r="C304" s="133"/>
      <c r="D304" s="156"/>
      <c r="E304" s="39"/>
      <c r="F304" s="69" t="str">
        <f t="shared" si="14"/>
        <v/>
      </c>
      <c r="G304" s="69" t="str">
        <f t="shared" si="15"/>
        <v/>
      </c>
    </row>
    <row r="305" spans="1:7" s="2" customFormat="1" hidden="1" x14ac:dyDescent="0.25">
      <c r="A305" s="47" t="s">
        <v>1081</v>
      </c>
      <c r="B305" s="60" t="s">
        <v>259</v>
      </c>
      <c r="C305" s="86">
        <f>SUM(C287:C304)</f>
        <v>0</v>
      </c>
      <c r="D305" s="47">
        <f>SUM(D287:D304)</f>
        <v>0</v>
      </c>
      <c r="E305" s="39"/>
      <c r="F305" s="131">
        <f>SUM(F287:F304)</f>
        <v>0</v>
      </c>
      <c r="G305" s="131">
        <f>SUM(G287:G304)</f>
        <v>0</v>
      </c>
    </row>
    <row r="306" spans="1:7" s="2" customFormat="1" hidden="1" x14ac:dyDescent="0.25">
      <c r="A306" s="47" t="s">
        <v>1082</v>
      </c>
      <c r="B306" s="51"/>
      <c r="C306" s="34"/>
      <c r="D306" s="34"/>
      <c r="E306" s="39"/>
      <c r="F306" s="39"/>
      <c r="G306" s="39"/>
    </row>
    <row r="307" spans="1:7" s="2" customFormat="1" hidden="1" x14ac:dyDescent="0.25">
      <c r="A307" s="47" t="s">
        <v>1083</v>
      </c>
      <c r="B307" s="51"/>
      <c r="C307" s="34"/>
      <c r="D307" s="34"/>
      <c r="E307" s="39"/>
      <c r="F307" s="39"/>
      <c r="G307" s="39"/>
    </row>
    <row r="308" spans="1:7" s="2" customFormat="1" hidden="1" x14ac:dyDescent="0.25">
      <c r="A308" s="47" t="s">
        <v>1084</v>
      </c>
      <c r="B308" s="51"/>
      <c r="C308" s="34"/>
      <c r="D308" s="34"/>
      <c r="E308" s="39"/>
      <c r="F308" s="39"/>
      <c r="G308" s="39"/>
    </row>
    <row r="309" spans="1:7" s="2" customFormat="1" hidden="1" x14ac:dyDescent="0.25">
      <c r="A309" s="57"/>
      <c r="B309" s="57" t="s">
        <v>1085</v>
      </c>
      <c r="C309" s="57" t="s">
        <v>222</v>
      </c>
      <c r="D309" s="57" t="s">
        <v>1060</v>
      </c>
      <c r="E309" s="57"/>
      <c r="F309" s="57" t="s">
        <v>739</v>
      </c>
      <c r="G309" s="57" t="s">
        <v>1061</v>
      </c>
    </row>
    <row r="310" spans="1:7" s="2" customFormat="1" hidden="1" x14ac:dyDescent="0.25">
      <c r="A310" s="47" t="s">
        <v>1086</v>
      </c>
      <c r="B310" s="144"/>
      <c r="C310" s="133"/>
      <c r="D310" s="156"/>
      <c r="E310" s="39"/>
      <c r="F310" s="69" t="str">
        <f>IF($C$328=0,"",IF(C310="[For completion]","",C310/$C$328))</f>
        <v/>
      </c>
      <c r="G310" s="69" t="str">
        <f>IF($D$328=0,"",IF(D310="[For completion]","",D310/$D$328))</f>
        <v/>
      </c>
    </row>
    <row r="311" spans="1:7" s="2" customFormat="1" hidden="1" x14ac:dyDescent="0.25">
      <c r="A311" s="47" t="s">
        <v>1087</v>
      </c>
      <c r="B311" s="144"/>
      <c r="C311" s="133"/>
      <c r="D311" s="156"/>
      <c r="E311" s="39"/>
      <c r="F311" s="69" t="str">
        <f t="shared" ref="F311:F327" si="16">IF($C$328=0,"",IF(C311="[For completion]","",C311/$C$328))</f>
        <v/>
      </c>
      <c r="G311" s="69" t="str">
        <f t="shared" ref="G311:G327" si="17">IF($D$328=0,"",IF(D311="[For completion]","",D311/$D$328))</f>
        <v/>
      </c>
    </row>
    <row r="312" spans="1:7" s="2" customFormat="1" hidden="1" x14ac:dyDescent="0.25">
      <c r="A312" s="47" t="s">
        <v>1088</v>
      </c>
      <c r="B312" s="144"/>
      <c r="C312" s="133"/>
      <c r="D312" s="156"/>
      <c r="E312" s="39"/>
      <c r="F312" s="69" t="str">
        <f t="shared" si="16"/>
        <v/>
      </c>
      <c r="G312" s="69" t="str">
        <f t="shared" si="17"/>
        <v/>
      </c>
    </row>
    <row r="313" spans="1:7" s="2" customFormat="1" hidden="1" x14ac:dyDescent="0.25">
      <c r="A313" s="47" t="s">
        <v>1089</v>
      </c>
      <c r="B313" s="144"/>
      <c r="C313" s="133"/>
      <c r="D313" s="156"/>
      <c r="E313" s="39"/>
      <c r="F313" s="69" t="str">
        <f t="shared" si="16"/>
        <v/>
      </c>
      <c r="G313" s="69" t="str">
        <f t="shared" si="17"/>
        <v/>
      </c>
    </row>
    <row r="314" spans="1:7" s="2" customFormat="1" hidden="1" x14ac:dyDescent="0.25">
      <c r="A314" s="47" t="s">
        <v>1090</v>
      </c>
      <c r="B314" s="144"/>
      <c r="C314" s="133"/>
      <c r="D314" s="156"/>
      <c r="E314" s="39"/>
      <c r="F314" s="69" t="str">
        <f t="shared" si="16"/>
        <v/>
      </c>
      <c r="G314" s="69" t="str">
        <f t="shared" si="17"/>
        <v/>
      </c>
    </row>
    <row r="315" spans="1:7" s="2" customFormat="1" hidden="1" x14ac:dyDescent="0.25">
      <c r="A315" s="47" t="s">
        <v>1091</v>
      </c>
      <c r="B315" s="144"/>
      <c r="C315" s="133"/>
      <c r="D315" s="156"/>
      <c r="E315" s="39"/>
      <c r="F315" s="69" t="str">
        <f t="shared" si="16"/>
        <v/>
      </c>
      <c r="G315" s="69" t="str">
        <f t="shared" si="17"/>
        <v/>
      </c>
    </row>
    <row r="316" spans="1:7" s="2" customFormat="1" hidden="1" x14ac:dyDescent="0.25">
      <c r="A316" s="47" t="s">
        <v>1092</v>
      </c>
      <c r="B316" s="144"/>
      <c r="C316" s="133"/>
      <c r="D316" s="156"/>
      <c r="E316" s="39"/>
      <c r="F316" s="69" t="str">
        <f t="shared" si="16"/>
        <v/>
      </c>
      <c r="G316" s="69" t="str">
        <f t="shared" si="17"/>
        <v/>
      </c>
    </row>
    <row r="317" spans="1:7" s="2" customFormat="1" hidden="1" x14ac:dyDescent="0.25">
      <c r="A317" s="47" t="s">
        <v>1093</v>
      </c>
      <c r="B317" s="144"/>
      <c r="C317" s="133"/>
      <c r="D317" s="156"/>
      <c r="E317" s="39"/>
      <c r="F317" s="69" t="str">
        <f t="shared" si="16"/>
        <v/>
      </c>
      <c r="G317" s="69" t="str">
        <f t="shared" si="17"/>
        <v/>
      </c>
    </row>
    <row r="318" spans="1:7" s="2" customFormat="1" hidden="1" x14ac:dyDescent="0.25">
      <c r="A318" s="47" t="s">
        <v>1094</v>
      </c>
      <c r="B318" s="144"/>
      <c r="C318" s="133"/>
      <c r="D318" s="156"/>
      <c r="E318" s="39"/>
      <c r="F318" s="69" t="str">
        <f t="shared" si="16"/>
        <v/>
      </c>
      <c r="G318" s="69" t="str">
        <f t="shared" si="17"/>
        <v/>
      </c>
    </row>
    <row r="319" spans="1:7" s="2" customFormat="1" hidden="1" x14ac:dyDescent="0.25">
      <c r="A319" s="47" t="s">
        <v>1095</v>
      </c>
      <c r="B319" s="144"/>
      <c r="C319" s="133"/>
      <c r="D319" s="156"/>
      <c r="E319" s="39"/>
      <c r="F319" s="69" t="str">
        <f t="shared" si="16"/>
        <v/>
      </c>
      <c r="G319" s="69" t="str">
        <f t="shared" si="17"/>
        <v/>
      </c>
    </row>
    <row r="320" spans="1:7" s="2" customFormat="1" hidden="1" x14ac:dyDescent="0.25">
      <c r="A320" s="47" t="s">
        <v>1096</v>
      </c>
      <c r="B320" s="144"/>
      <c r="C320" s="133"/>
      <c r="D320" s="156"/>
      <c r="E320" s="39"/>
      <c r="F320" s="69" t="str">
        <f t="shared" si="16"/>
        <v/>
      </c>
      <c r="G320" s="69" t="str">
        <f t="shared" si="17"/>
        <v/>
      </c>
    </row>
    <row r="321" spans="1:7" s="2" customFormat="1" hidden="1" x14ac:dyDescent="0.25">
      <c r="A321" s="47" t="s">
        <v>1097</v>
      </c>
      <c r="B321" s="144"/>
      <c r="C321" s="133"/>
      <c r="D321" s="156"/>
      <c r="E321" s="39"/>
      <c r="F321" s="69" t="str">
        <f>IF($C$328=0,"",IF(C321="[For completion]","",C321/$C$328))</f>
        <v/>
      </c>
      <c r="G321" s="69" t="str">
        <f t="shared" si="17"/>
        <v/>
      </c>
    </row>
    <row r="322" spans="1:7" s="2" customFormat="1" hidden="1" x14ac:dyDescent="0.25">
      <c r="A322" s="47" t="s">
        <v>1098</v>
      </c>
      <c r="B322" s="144"/>
      <c r="C322" s="133"/>
      <c r="D322" s="156"/>
      <c r="E322" s="39"/>
      <c r="F322" s="69" t="str">
        <f t="shared" si="16"/>
        <v/>
      </c>
      <c r="G322" s="69" t="str">
        <f t="shared" si="17"/>
        <v/>
      </c>
    </row>
    <row r="323" spans="1:7" s="2" customFormat="1" hidden="1" x14ac:dyDescent="0.25">
      <c r="A323" s="47" t="s">
        <v>1099</v>
      </c>
      <c r="B323" s="144"/>
      <c r="C323" s="133"/>
      <c r="D323" s="156"/>
      <c r="E323" s="39"/>
      <c r="F323" s="69" t="str">
        <f t="shared" si="16"/>
        <v/>
      </c>
      <c r="G323" s="69" t="str">
        <f t="shared" si="17"/>
        <v/>
      </c>
    </row>
    <row r="324" spans="1:7" s="2" customFormat="1" hidden="1" x14ac:dyDescent="0.25">
      <c r="A324" s="47" t="s">
        <v>1100</v>
      </c>
      <c r="B324" s="144"/>
      <c r="C324" s="133"/>
      <c r="D324" s="156"/>
      <c r="E324" s="39"/>
      <c r="F324" s="69" t="str">
        <f t="shared" si="16"/>
        <v/>
      </c>
      <c r="G324" s="69" t="str">
        <f t="shared" si="17"/>
        <v/>
      </c>
    </row>
    <row r="325" spans="1:7" s="2" customFormat="1" hidden="1" x14ac:dyDescent="0.25">
      <c r="A325" s="47" t="s">
        <v>1101</v>
      </c>
      <c r="B325" s="144"/>
      <c r="C325" s="133"/>
      <c r="D325" s="156"/>
      <c r="E325" s="39"/>
      <c r="F325" s="69" t="str">
        <f t="shared" si="16"/>
        <v/>
      </c>
      <c r="G325" s="69" t="str">
        <f t="shared" si="17"/>
        <v/>
      </c>
    </row>
    <row r="326" spans="1:7" s="2" customFormat="1" hidden="1" x14ac:dyDescent="0.25">
      <c r="A326" s="47" t="s">
        <v>1102</v>
      </c>
      <c r="B326" s="144"/>
      <c r="C326" s="133"/>
      <c r="D326" s="156"/>
      <c r="E326" s="39"/>
      <c r="F326" s="69" t="str">
        <f t="shared" si="16"/>
        <v/>
      </c>
      <c r="G326" s="69" t="str">
        <f t="shared" si="17"/>
        <v/>
      </c>
    </row>
    <row r="327" spans="1:7" s="2" customFormat="1" hidden="1" x14ac:dyDescent="0.25">
      <c r="A327" s="47" t="s">
        <v>1103</v>
      </c>
      <c r="B327" s="60" t="s">
        <v>1080</v>
      </c>
      <c r="C327" s="133"/>
      <c r="D327" s="156"/>
      <c r="E327" s="39"/>
      <c r="F327" s="69" t="str">
        <f t="shared" si="16"/>
        <v/>
      </c>
      <c r="G327" s="69" t="str">
        <f t="shared" si="17"/>
        <v/>
      </c>
    </row>
    <row r="328" spans="1:7" s="2" customFormat="1" hidden="1" x14ac:dyDescent="0.25">
      <c r="A328" s="47" t="s">
        <v>1104</v>
      </c>
      <c r="B328" s="60" t="s">
        <v>259</v>
      </c>
      <c r="C328" s="86">
        <f>SUM(C310:C327)</f>
        <v>0</v>
      </c>
      <c r="D328" s="47">
        <f>SUM(D310:D327)</f>
        <v>0</v>
      </c>
      <c r="E328" s="39"/>
      <c r="F328" s="131">
        <f>SUM(F310:F327)</f>
        <v>0</v>
      </c>
      <c r="G328" s="131">
        <f>SUM(G310:G327)</f>
        <v>0</v>
      </c>
    </row>
    <row r="329" spans="1:7" s="2" customFormat="1" hidden="1" x14ac:dyDescent="0.25">
      <c r="A329" s="47" t="s">
        <v>1105</v>
      </c>
      <c r="B329" s="51"/>
      <c r="C329" s="34"/>
      <c r="D329" s="34"/>
      <c r="E329" s="39"/>
      <c r="F329" s="39"/>
      <c r="G329" s="39"/>
    </row>
    <row r="330" spans="1:7" s="2" customFormat="1" hidden="1" x14ac:dyDescent="0.25">
      <c r="A330" s="47" t="s">
        <v>1106</v>
      </c>
      <c r="B330" s="51"/>
      <c r="C330" s="34"/>
      <c r="D330" s="34"/>
      <c r="E330" s="39"/>
      <c r="F330" s="39"/>
      <c r="G330" s="39"/>
    </row>
    <row r="331" spans="1:7" s="2" customFormat="1" hidden="1" x14ac:dyDescent="0.25">
      <c r="A331" s="47" t="s">
        <v>1107</v>
      </c>
      <c r="B331" s="51"/>
      <c r="C331" s="34"/>
      <c r="D331" s="34"/>
      <c r="E331" s="39"/>
      <c r="F331" s="39"/>
      <c r="G331" s="39"/>
    </row>
    <row r="332" spans="1:7" s="2" customFormat="1" hidden="1" x14ac:dyDescent="0.25">
      <c r="A332" s="57"/>
      <c r="B332" s="57" t="s">
        <v>1108</v>
      </c>
      <c r="C332" s="57" t="s">
        <v>222</v>
      </c>
      <c r="D332" s="57" t="s">
        <v>1060</v>
      </c>
      <c r="E332" s="57"/>
      <c r="F332" s="57" t="s">
        <v>739</v>
      </c>
      <c r="G332" s="57" t="s">
        <v>1061</v>
      </c>
    </row>
    <row r="333" spans="1:7" s="2" customFormat="1" hidden="1" x14ac:dyDescent="0.25">
      <c r="A333" s="47" t="s">
        <v>1109</v>
      </c>
      <c r="B333" s="60" t="s">
        <v>1110</v>
      </c>
      <c r="C333" s="133"/>
      <c r="D333" s="156"/>
      <c r="E333" s="39"/>
      <c r="F333" s="69" t="str">
        <f>IF($C$346=0,"",IF(C333="[For completion]","",C333/$C$346))</f>
        <v/>
      </c>
      <c r="G333" s="69" t="str">
        <f>IF($D$346=0,"",IF(D333="[For completion]","",D333/$D$346))</f>
        <v/>
      </c>
    </row>
    <row r="334" spans="1:7" s="2" customFormat="1" hidden="1" x14ac:dyDescent="0.25">
      <c r="A334" s="47" t="s">
        <v>1111</v>
      </c>
      <c r="B334" s="60" t="s">
        <v>1112</v>
      </c>
      <c r="C334" s="133"/>
      <c r="D334" s="156"/>
      <c r="E334" s="39"/>
      <c r="F334" s="69" t="str">
        <f t="shared" ref="F334:F345" si="18">IF($C$346=0,"",IF(C334="[For completion]","",C334/$C$346))</f>
        <v/>
      </c>
      <c r="G334" s="69" t="str">
        <f t="shared" ref="G334:G345" si="19">IF($D$346=0,"",IF(D334="[For completion]","",D334/$D$346))</f>
        <v/>
      </c>
    </row>
    <row r="335" spans="1:7" s="2" customFormat="1" hidden="1" x14ac:dyDescent="0.25">
      <c r="A335" s="47" t="s">
        <v>1113</v>
      </c>
      <c r="B335" s="60" t="s">
        <v>1114</v>
      </c>
      <c r="C335" s="133"/>
      <c r="D335" s="156"/>
      <c r="E335" s="39"/>
      <c r="F335" s="69" t="str">
        <f t="shared" si="18"/>
        <v/>
      </c>
      <c r="G335" s="69" t="str">
        <f t="shared" si="19"/>
        <v/>
      </c>
    </row>
    <row r="336" spans="1:7" s="2" customFormat="1" hidden="1" x14ac:dyDescent="0.25">
      <c r="A336" s="47" t="s">
        <v>1115</v>
      </c>
      <c r="B336" s="60" t="s">
        <v>1116</v>
      </c>
      <c r="C336" s="133"/>
      <c r="D336" s="156"/>
      <c r="E336" s="39"/>
      <c r="F336" s="69" t="str">
        <f t="shared" si="18"/>
        <v/>
      </c>
      <c r="G336" s="69" t="str">
        <f t="shared" si="19"/>
        <v/>
      </c>
    </row>
    <row r="337" spans="1:7" s="2" customFormat="1" hidden="1" x14ac:dyDescent="0.25">
      <c r="A337" s="47" t="s">
        <v>1117</v>
      </c>
      <c r="B337" s="60" t="s">
        <v>1118</v>
      </c>
      <c r="C337" s="133"/>
      <c r="D337" s="156"/>
      <c r="E337" s="39"/>
      <c r="F337" s="69" t="str">
        <f t="shared" si="18"/>
        <v/>
      </c>
      <c r="G337" s="69" t="str">
        <f t="shared" si="19"/>
        <v/>
      </c>
    </row>
    <row r="338" spans="1:7" s="2" customFormat="1" hidden="1" x14ac:dyDescent="0.25">
      <c r="A338" s="47" t="s">
        <v>1119</v>
      </c>
      <c r="B338" s="60" t="s">
        <v>1120</v>
      </c>
      <c r="C338" s="133"/>
      <c r="D338" s="156"/>
      <c r="E338" s="39"/>
      <c r="F338" s="69" t="str">
        <f t="shared" si="18"/>
        <v/>
      </c>
      <c r="G338" s="69" t="str">
        <f t="shared" si="19"/>
        <v/>
      </c>
    </row>
    <row r="339" spans="1:7" s="2" customFormat="1" hidden="1" x14ac:dyDescent="0.25">
      <c r="A339" s="47" t="s">
        <v>1121</v>
      </c>
      <c r="B339" s="60" t="s">
        <v>1122</v>
      </c>
      <c r="C339" s="133"/>
      <c r="D339" s="156"/>
      <c r="E339" s="39"/>
      <c r="F339" s="69" t="str">
        <f t="shared" si="18"/>
        <v/>
      </c>
      <c r="G339" s="69" t="str">
        <f t="shared" si="19"/>
        <v/>
      </c>
    </row>
    <row r="340" spans="1:7" s="2" customFormat="1" hidden="1" x14ac:dyDescent="0.25">
      <c r="A340" s="47" t="s">
        <v>1123</v>
      </c>
      <c r="B340" s="60" t="s">
        <v>1124</v>
      </c>
      <c r="C340" s="133"/>
      <c r="D340" s="156"/>
      <c r="E340" s="39"/>
      <c r="F340" s="69" t="str">
        <f t="shared" si="18"/>
        <v/>
      </c>
      <c r="G340" s="69" t="str">
        <f t="shared" si="19"/>
        <v/>
      </c>
    </row>
    <row r="341" spans="1:7" s="2" customFormat="1" hidden="1" x14ac:dyDescent="0.25">
      <c r="A341" s="47" t="s">
        <v>1125</v>
      </c>
      <c r="B341" s="60" t="s">
        <v>1126</v>
      </c>
      <c r="C341" s="133"/>
      <c r="D341" s="156"/>
      <c r="E341" s="39"/>
      <c r="F341" s="69" t="str">
        <f t="shared" si="18"/>
        <v/>
      </c>
      <c r="G341" s="69" t="str">
        <f t="shared" si="19"/>
        <v/>
      </c>
    </row>
    <row r="342" spans="1:7" s="2" customFormat="1" hidden="1" x14ac:dyDescent="0.25">
      <c r="A342" s="47" t="s">
        <v>1127</v>
      </c>
      <c r="B342" s="47" t="s">
        <v>1128</v>
      </c>
      <c r="C342" s="133"/>
      <c r="D342" s="156"/>
      <c r="F342" s="69" t="str">
        <f t="shared" si="18"/>
        <v/>
      </c>
      <c r="G342" s="69" t="str">
        <f t="shared" si="19"/>
        <v/>
      </c>
    </row>
    <row r="343" spans="1:7" s="2" customFormat="1" hidden="1" x14ac:dyDescent="0.25">
      <c r="A343" s="47" t="s">
        <v>1129</v>
      </c>
      <c r="B343" s="47" t="s">
        <v>1130</v>
      </c>
      <c r="C343" s="133"/>
      <c r="D343" s="156"/>
      <c r="F343" s="69" t="str">
        <f t="shared" si="18"/>
        <v/>
      </c>
      <c r="G343" s="69" t="str">
        <f t="shared" si="19"/>
        <v/>
      </c>
    </row>
    <row r="344" spans="1:7" s="2" customFormat="1" hidden="1" x14ac:dyDescent="0.25">
      <c r="A344" s="47" t="s">
        <v>1131</v>
      </c>
      <c r="B344" s="60" t="s">
        <v>1132</v>
      </c>
      <c r="C344" s="133"/>
      <c r="D344" s="156"/>
      <c r="E344" s="39"/>
      <c r="F344" s="69" t="str">
        <f t="shared" si="18"/>
        <v/>
      </c>
      <c r="G344" s="69" t="str">
        <f t="shared" si="19"/>
        <v/>
      </c>
    </row>
    <row r="345" spans="1:7" s="2" customFormat="1" hidden="1" x14ac:dyDescent="0.25">
      <c r="A345" s="47" t="s">
        <v>1133</v>
      </c>
      <c r="B345" s="47" t="s">
        <v>1080</v>
      </c>
      <c r="C345" s="133"/>
      <c r="D345" s="156"/>
      <c r="F345" s="69" t="str">
        <f t="shared" si="18"/>
        <v/>
      </c>
      <c r="G345" s="69" t="str">
        <f t="shared" si="19"/>
        <v/>
      </c>
    </row>
    <row r="346" spans="1:7" s="2" customFormat="1" hidden="1" x14ac:dyDescent="0.25">
      <c r="A346" s="47" t="s">
        <v>1134</v>
      </c>
      <c r="B346" s="60" t="s">
        <v>259</v>
      </c>
      <c r="C346" s="86">
        <f>SUM(C333:C345)</f>
        <v>0</v>
      </c>
      <c r="D346" s="47">
        <f>SUM(D333:D345)</f>
        <v>0</v>
      </c>
      <c r="E346" s="39"/>
      <c r="F346" s="131">
        <f>SUM(F333:F345)</f>
        <v>0</v>
      </c>
      <c r="G346" s="131">
        <f>SUM(G333:G345)</f>
        <v>0</v>
      </c>
    </row>
    <row r="347" spans="1:7" s="2" customFormat="1" hidden="1" x14ac:dyDescent="0.25">
      <c r="A347" s="47" t="s">
        <v>1135</v>
      </c>
      <c r="B347" s="51"/>
      <c r="C347" s="29"/>
      <c r="D347" s="34"/>
      <c r="E347" s="39"/>
      <c r="F347" s="117"/>
      <c r="G347" s="117"/>
    </row>
    <row r="348" spans="1:7" s="2" customFormat="1" hidden="1" x14ac:dyDescent="0.25">
      <c r="A348" s="47" t="s">
        <v>1136</v>
      </c>
      <c r="B348" s="51"/>
      <c r="C348" s="29"/>
      <c r="D348" s="34"/>
      <c r="E348" s="39"/>
      <c r="F348" s="117"/>
      <c r="G348" s="117"/>
    </row>
    <row r="349" spans="1:7" s="2" customFormat="1" hidden="1" x14ac:dyDescent="0.25">
      <c r="A349" s="47" t="s">
        <v>1137</v>
      </c>
    </row>
    <row r="350" spans="1:7" s="2" customFormat="1" hidden="1" x14ac:dyDescent="0.25">
      <c r="A350" s="47" t="s">
        <v>1138</v>
      </c>
    </row>
    <row r="351" spans="1:7" s="2" customFormat="1" hidden="1" x14ac:dyDescent="0.25">
      <c r="A351" s="47" t="s">
        <v>1139</v>
      </c>
      <c r="B351" s="51"/>
      <c r="C351" s="29"/>
      <c r="D351" s="34"/>
      <c r="E351" s="39"/>
      <c r="F351" s="117"/>
      <c r="G351" s="117"/>
    </row>
    <row r="352" spans="1:7" s="2" customFormat="1" hidden="1" x14ac:dyDescent="0.25">
      <c r="A352" s="47" t="s">
        <v>1140</v>
      </c>
      <c r="B352" s="51"/>
      <c r="C352" s="29"/>
      <c r="D352" s="34"/>
      <c r="E352" s="39"/>
      <c r="F352" s="117"/>
      <c r="G352" s="117"/>
    </row>
    <row r="353" spans="1:7" s="2" customFormat="1" hidden="1" x14ac:dyDescent="0.25">
      <c r="A353" s="47" t="s">
        <v>1141</v>
      </c>
      <c r="B353" s="51"/>
      <c r="C353" s="29"/>
      <c r="D353" s="34"/>
      <c r="E353" s="39"/>
      <c r="F353" s="117"/>
      <c r="G353" s="117"/>
    </row>
    <row r="354" spans="1:7" s="2" customFormat="1" hidden="1" x14ac:dyDescent="0.25">
      <c r="A354" s="47" t="s">
        <v>1142</v>
      </c>
      <c r="B354" s="51"/>
      <c r="C354" s="29"/>
      <c r="D354" s="34"/>
      <c r="E354" s="39"/>
      <c r="F354" s="117"/>
      <c r="G354" s="117"/>
    </row>
    <row r="355" spans="1:7" s="2" customFormat="1" hidden="1" x14ac:dyDescent="0.25">
      <c r="A355" s="47" t="s">
        <v>1143</v>
      </c>
      <c r="B355" s="51"/>
      <c r="C355" s="34"/>
      <c r="D355" s="34"/>
      <c r="E355" s="39"/>
      <c r="F355" s="39"/>
      <c r="G355" s="39"/>
    </row>
    <row r="356" spans="1:7" s="2" customFormat="1" hidden="1" x14ac:dyDescent="0.25">
      <c r="A356" s="47" t="s">
        <v>1144</v>
      </c>
      <c r="B356" s="51"/>
      <c r="C356" s="34"/>
      <c r="D356" s="34"/>
      <c r="E356" s="39"/>
      <c r="F356" s="39"/>
      <c r="G356" s="39"/>
    </row>
    <row r="357" spans="1:7" s="2" customFormat="1" hidden="1" x14ac:dyDescent="0.25">
      <c r="A357" s="57"/>
      <c r="B357" s="57" t="s">
        <v>1145</v>
      </c>
      <c r="C357" s="57" t="s">
        <v>222</v>
      </c>
      <c r="D357" s="57" t="s">
        <v>1060</v>
      </c>
      <c r="E357" s="57"/>
      <c r="F357" s="57" t="s">
        <v>739</v>
      </c>
      <c r="G357" s="57" t="s">
        <v>1061</v>
      </c>
    </row>
    <row r="358" spans="1:7" s="2" customFormat="1" hidden="1" x14ac:dyDescent="0.25">
      <c r="A358" s="47" t="s">
        <v>1146</v>
      </c>
      <c r="B358" s="60" t="s">
        <v>1147</v>
      </c>
      <c r="C358" s="133"/>
      <c r="D358" s="156"/>
      <c r="E358" s="39"/>
      <c r="F358" s="69" t="str">
        <f>IF($C$365=0,"",IF(C358="[For completion]","",C358/$C$365))</f>
        <v/>
      </c>
      <c r="G358" s="69" t="str">
        <f>IF($D$365=0,"",IF(D358="[For completion]","",D358/$D$365))</f>
        <v/>
      </c>
    </row>
    <row r="359" spans="1:7" s="2" customFormat="1" hidden="1" x14ac:dyDescent="0.25">
      <c r="A359" s="47" t="s">
        <v>1148</v>
      </c>
      <c r="B359" s="132" t="s">
        <v>1149</v>
      </c>
      <c r="C359" s="133"/>
      <c r="D359" s="156"/>
      <c r="E359" s="39"/>
      <c r="F359" s="69" t="str">
        <f t="shared" ref="F359:F364" si="20">IF($C$365=0,"",IF(C359="[For completion]","",C359/$C$365))</f>
        <v/>
      </c>
      <c r="G359" s="69" t="str">
        <f t="shared" ref="G359:G364" si="21">IF($D$365=0,"",IF(D359="[For completion]","",D359/$D$365))</f>
        <v/>
      </c>
    </row>
    <row r="360" spans="1:7" s="2" customFormat="1" hidden="1" x14ac:dyDescent="0.25">
      <c r="A360" s="47" t="s">
        <v>1150</v>
      </c>
      <c r="B360" s="60" t="s">
        <v>1151</v>
      </c>
      <c r="C360" s="133"/>
      <c r="D360" s="156"/>
      <c r="E360" s="39"/>
      <c r="F360" s="69" t="str">
        <f t="shared" si="20"/>
        <v/>
      </c>
      <c r="G360" s="69" t="str">
        <f t="shared" si="21"/>
        <v/>
      </c>
    </row>
    <row r="361" spans="1:7" s="2" customFormat="1" hidden="1" x14ac:dyDescent="0.25">
      <c r="A361" s="47" t="s">
        <v>1152</v>
      </c>
      <c r="B361" s="60" t="s">
        <v>1153</v>
      </c>
      <c r="C361" s="133"/>
      <c r="D361" s="156"/>
      <c r="E361" s="39"/>
      <c r="F361" s="69" t="str">
        <f t="shared" si="20"/>
        <v/>
      </c>
      <c r="G361" s="69" t="str">
        <f t="shared" si="21"/>
        <v/>
      </c>
    </row>
    <row r="362" spans="1:7" s="2" customFormat="1" hidden="1" x14ac:dyDescent="0.25">
      <c r="A362" s="47" t="s">
        <v>1154</v>
      </c>
      <c r="B362" s="60" t="s">
        <v>1155</v>
      </c>
      <c r="C362" s="133"/>
      <c r="D362" s="156"/>
      <c r="E362" s="39"/>
      <c r="F362" s="69" t="str">
        <f t="shared" si="20"/>
        <v/>
      </c>
      <c r="G362" s="69" t="str">
        <f t="shared" si="21"/>
        <v/>
      </c>
    </row>
    <row r="363" spans="1:7" s="2" customFormat="1" hidden="1" x14ac:dyDescent="0.25">
      <c r="A363" s="47" t="s">
        <v>1156</v>
      </c>
      <c r="B363" s="60" t="s">
        <v>1157</v>
      </c>
      <c r="C363" s="133"/>
      <c r="D363" s="156"/>
      <c r="E363" s="39"/>
      <c r="F363" s="69" t="str">
        <f t="shared" si="20"/>
        <v/>
      </c>
      <c r="G363" s="69" t="str">
        <f t="shared" si="21"/>
        <v/>
      </c>
    </row>
    <row r="364" spans="1:7" s="2" customFormat="1" hidden="1" x14ac:dyDescent="0.25">
      <c r="A364" s="47" t="s">
        <v>1158</v>
      </c>
      <c r="B364" s="60" t="s">
        <v>617</v>
      </c>
      <c r="C364" s="133"/>
      <c r="D364" s="156"/>
      <c r="E364" s="39"/>
      <c r="F364" s="69" t="str">
        <f t="shared" si="20"/>
        <v/>
      </c>
      <c r="G364" s="69" t="str">
        <f t="shared" si="21"/>
        <v/>
      </c>
    </row>
    <row r="365" spans="1:7" s="2" customFormat="1" hidden="1" x14ac:dyDescent="0.25">
      <c r="A365" s="47" t="s">
        <v>1159</v>
      </c>
      <c r="B365" s="60" t="s">
        <v>259</v>
      </c>
      <c r="C365" s="86">
        <f>SUM(C358:C364)</f>
        <v>0</v>
      </c>
      <c r="D365" s="47">
        <f>SUM(D358:D364)</f>
        <v>0</v>
      </c>
      <c r="E365" s="39"/>
      <c r="F365" s="131">
        <f>SUM(F358:F364)</f>
        <v>0</v>
      </c>
      <c r="G365" s="131">
        <f>SUM(G358:G364)</f>
        <v>0</v>
      </c>
    </row>
    <row r="366" spans="1:7" s="2" customFormat="1" hidden="1" x14ac:dyDescent="0.25">
      <c r="A366" s="47" t="s">
        <v>1160</v>
      </c>
      <c r="B366" s="51"/>
      <c r="C366" s="34"/>
      <c r="D366" s="34"/>
      <c r="E366" s="39"/>
      <c r="F366" s="39"/>
      <c r="G366" s="39"/>
    </row>
    <row r="367" spans="1:7" s="2" customFormat="1" hidden="1" x14ac:dyDescent="0.25">
      <c r="A367" s="57"/>
      <c r="B367" s="57" t="s">
        <v>1161</v>
      </c>
      <c r="C367" s="57" t="s">
        <v>222</v>
      </c>
      <c r="D367" s="57" t="s">
        <v>1060</v>
      </c>
      <c r="E367" s="57"/>
      <c r="F367" s="57" t="s">
        <v>739</v>
      </c>
      <c r="G367" s="57" t="s">
        <v>1061</v>
      </c>
    </row>
    <row r="368" spans="1:7" s="2" customFormat="1" hidden="1" x14ac:dyDescent="0.25">
      <c r="A368" s="47" t="s">
        <v>1162</v>
      </c>
      <c r="B368" s="60" t="s">
        <v>1163</v>
      </c>
      <c r="C368" s="133"/>
      <c r="D368" s="156"/>
      <c r="E368" s="39"/>
      <c r="F368" s="69" t="str">
        <f>IF($C$372=0,"",IF(C368="[For completion]","",C368/$C$372))</f>
        <v/>
      </c>
      <c r="G368" s="69" t="str">
        <f>IF($D$372=0,"",IF(D368="[For completion]","",D368/$D$372))</f>
        <v/>
      </c>
    </row>
    <row r="369" spans="1:7" s="2" customFormat="1" hidden="1" x14ac:dyDescent="0.25">
      <c r="A369" s="47" t="s">
        <v>1164</v>
      </c>
      <c r="B369" s="132" t="s">
        <v>1165</v>
      </c>
      <c r="C369" s="133"/>
      <c r="D369" s="156"/>
      <c r="E369" s="39"/>
      <c r="F369" s="69" t="str">
        <f>IF($C$372=0,"",IF(C369="[For completion]","",C369/$C$372))</f>
        <v/>
      </c>
      <c r="G369" s="69" t="str">
        <f>IF($D$372=0,"",IF(D369="[For completion]","",D369/$D$372))</f>
        <v/>
      </c>
    </row>
    <row r="370" spans="1:7" s="2" customFormat="1" hidden="1" x14ac:dyDescent="0.25">
      <c r="A370" s="47" t="s">
        <v>1166</v>
      </c>
      <c r="B370" s="60" t="s">
        <v>617</v>
      </c>
      <c r="C370" s="133"/>
      <c r="D370" s="156"/>
      <c r="E370" s="39"/>
      <c r="F370" s="69" t="str">
        <f>IF($C$372=0,"",IF(C370="[For completion]","",C370/$C$372))</f>
        <v/>
      </c>
      <c r="G370" s="69" t="str">
        <f>IF($D$372=0,"",IF(D370="[For completion]","",D370/$D$372))</f>
        <v/>
      </c>
    </row>
    <row r="371" spans="1:7" s="2" customFormat="1" hidden="1" x14ac:dyDescent="0.25">
      <c r="A371" s="47" t="s">
        <v>1167</v>
      </c>
      <c r="B371" s="47" t="s">
        <v>1080</v>
      </c>
      <c r="C371" s="133"/>
      <c r="D371" s="156"/>
      <c r="E371" s="39"/>
      <c r="F371" s="69" t="str">
        <f>IF($C$372=0,"",IF(C371="[For completion]","",C371/$C$372))</f>
        <v/>
      </c>
      <c r="G371" s="69" t="str">
        <f>IF($D$372=0,"",IF(D371="[For completion]","",D371/$D$372))</f>
        <v/>
      </c>
    </row>
    <row r="372" spans="1:7" s="2" customFormat="1" hidden="1" x14ac:dyDescent="0.25">
      <c r="A372" s="47" t="s">
        <v>1168</v>
      </c>
      <c r="B372" s="60" t="s">
        <v>259</v>
      </c>
      <c r="C372" s="86">
        <f>SUM(C368:C371)</f>
        <v>0</v>
      </c>
      <c r="D372" s="47">
        <f>SUM(D368:D371)</f>
        <v>0</v>
      </c>
      <c r="E372" s="39"/>
      <c r="F372" s="131">
        <f>SUM(F368:F371)</f>
        <v>0</v>
      </c>
      <c r="G372" s="131">
        <f>SUM(G368:G371)</f>
        <v>0</v>
      </c>
    </row>
    <row r="373" spans="1:7" s="2" customFormat="1" hidden="1" x14ac:dyDescent="0.25">
      <c r="A373" s="47" t="s">
        <v>1169</v>
      </c>
      <c r="B373" s="51"/>
      <c r="C373" s="34"/>
      <c r="D373" s="34"/>
      <c r="E373" s="39"/>
      <c r="F373" s="39"/>
      <c r="G373" s="39"/>
    </row>
    <row r="374" spans="1:7" s="2" customFormat="1" ht="15" hidden="1" customHeight="1" x14ac:dyDescent="0.25">
      <c r="A374" s="57"/>
      <c r="B374" s="57" t="s">
        <v>1432</v>
      </c>
      <c r="C374" s="57" t="s">
        <v>1170</v>
      </c>
      <c r="D374" s="57" t="s">
        <v>1171</v>
      </c>
      <c r="E374" s="57"/>
      <c r="F374" s="57" t="s">
        <v>1172</v>
      </c>
      <c r="G374" s="57" t="s">
        <v>1173</v>
      </c>
    </row>
    <row r="375" spans="1:7" s="2" customFormat="1" hidden="1" x14ac:dyDescent="0.25">
      <c r="A375" s="47" t="s">
        <v>1174</v>
      </c>
      <c r="B375" s="60" t="s">
        <v>1147</v>
      </c>
      <c r="C375" s="133"/>
      <c r="D375" s="133"/>
      <c r="E375" s="31"/>
      <c r="F375" s="133"/>
      <c r="G375" s="133"/>
    </row>
    <row r="376" spans="1:7" s="2" customFormat="1" hidden="1" x14ac:dyDescent="0.25">
      <c r="A376" s="47" t="s">
        <v>1175</v>
      </c>
      <c r="B376" s="60" t="s">
        <v>1149</v>
      </c>
      <c r="C376" s="133"/>
      <c r="D376" s="133"/>
      <c r="E376" s="31"/>
      <c r="F376" s="133"/>
      <c r="G376" s="133"/>
    </row>
    <row r="377" spans="1:7" s="2" customFormat="1" hidden="1" x14ac:dyDescent="0.25">
      <c r="A377" s="47" t="s">
        <v>1176</v>
      </c>
      <c r="B377" s="60" t="s">
        <v>1151</v>
      </c>
      <c r="C377" s="133"/>
      <c r="D377" s="133"/>
      <c r="E377" s="31"/>
      <c r="F377" s="133"/>
      <c r="G377" s="133"/>
    </row>
    <row r="378" spans="1:7" s="2" customFormat="1" hidden="1" x14ac:dyDescent="0.25">
      <c r="A378" s="47" t="s">
        <v>1177</v>
      </c>
      <c r="B378" s="60" t="s">
        <v>1153</v>
      </c>
      <c r="C378" s="133"/>
      <c r="D378" s="133"/>
      <c r="E378" s="31"/>
      <c r="F378" s="133"/>
      <c r="G378" s="133"/>
    </row>
    <row r="379" spans="1:7" s="2" customFormat="1" hidden="1" x14ac:dyDescent="0.25">
      <c r="A379" s="47" t="s">
        <v>1178</v>
      </c>
      <c r="B379" s="60" t="s">
        <v>1155</v>
      </c>
      <c r="C379" s="133"/>
      <c r="D379" s="133"/>
      <c r="E379" s="31"/>
      <c r="F379" s="133"/>
      <c r="G379" s="133"/>
    </row>
    <row r="380" spans="1:7" s="2" customFormat="1" hidden="1" x14ac:dyDescent="0.25">
      <c r="A380" s="47" t="s">
        <v>1179</v>
      </c>
      <c r="B380" s="60" t="s">
        <v>1157</v>
      </c>
      <c r="C380" s="133"/>
      <c r="D380" s="133"/>
      <c r="E380" s="31"/>
      <c r="F380" s="133"/>
      <c r="G380" s="133"/>
    </row>
    <row r="381" spans="1:7" s="2" customFormat="1" hidden="1" x14ac:dyDescent="0.25">
      <c r="A381" s="47" t="s">
        <v>1180</v>
      </c>
      <c r="B381" s="60" t="s">
        <v>617</v>
      </c>
      <c r="C381" s="133"/>
      <c r="D381" s="133"/>
      <c r="E381" s="31"/>
      <c r="F381" s="133"/>
      <c r="G381" s="133"/>
    </row>
    <row r="382" spans="1:7" s="2" customFormat="1" hidden="1" x14ac:dyDescent="0.25">
      <c r="A382" s="47" t="s">
        <v>1181</v>
      </c>
      <c r="B382" s="60" t="s">
        <v>259</v>
      </c>
      <c r="C382" s="86">
        <f>SUM(C375:C381)</f>
        <v>0</v>
      </c>
      <c r="D382" s="86">
        <f>SUM(D375:D381)</f>
        <v>0</v>
      </c>
      <c r="E382" s="31"/>
      <c r="F382" s="133"/>
      <c r="G382" s="113"/>
    </row>
    <row r="383" spans="1:7" s="2" customFormat="1" hidden="1" x14ac:dyDescent="0.25">
      <c r="A383" s="47" t="s">
        <v>1182</v>
      </c>
      <c r="B383" s="60" t="s">
        <v>1183</v>
      </c>
      <c r="C383" s="34"/>
      <c r="D383" s="34"/>
      <c r="E383" s="31"/>
      <c r="F383" s="133"/>
      <c r="G383" s="69" t="str">
        <f>IF($D$393=0,"",IF(D382="[For completion]","",D382/$D$393))</f>
        <v/>
      </c>
    </row>
    <row r="384" spans="1:7" s="2" customFormat="1" hidden="1" x14ac:dyDescent="0.25">
      <c r="A384" s="47" t="s">
        <v>1184</v>
      </c>
      <c r="B384" s="34"/>
      <c r="C384" s="34"/>
      <c r="D384" s="34"/>
      <c r="E384" s="34"/>
      <c r="F384" s="34"/>
      <c r="G384" s="113" t="str">
        <f>IF($D$393=0,"",IF(D383="[For completion]","",D383/$D$393))</f>
        <v/>
      </c>
    </row>
    <row r="385" spans="1:7" s="2" customFormat="1" hidden="1" x14ac:dyDescent="0.25">
      <c r="A385" s="47" t="s">
        <v>1185</v>
      </c>
      <c r="B385" s="51"/>
      <c r="C385" s="29"/>
      <c r="D385" s="34"/>
      <c r="E385" s="31"/>
      <c r="F385" s="113"/>
      <c r="G385" s="113" t="str">
        <f t="shared" ref="G385:G393" si="22">IF($D$393=0,"",IF(D385="[For completion]","",D385/$D$393))</f>
        <v/>
      </c>
    </row>
    <row r="386" spans="1:7" s="2" customFormat="1" hidden="1" x14ac:dyDescent="0.25">
      <c r="A386" s="47" t="s">
        <v>1186</v>
      </c>
      <c r="B386" s="51"/>
      <c r="C386" s="29"/>
      <c r="D386" s="34"/>
      <c r="E386" s="31"/>
      <c r="F386" s="113"/>
      <c r="G386" s="113" t="str">
        <f t="shared" si="22"/>
        <v/>
      </c>
    </row>
    <row r="387" spans="1:7" s="2" customFormat="1" hidden="1" x14ac:dyDescent="0.25">
      <c r="A387" s="47" t="s">
        <v>1187</v>
      </c>
      <c r="B387" s="51"/>
      <c r="C387" s="29"/>
      <c r="D387" s="34"/>
      <c r="E387" s="31"/>
      <c r="F387" s="113"/>
      <c r="G387" s="113" t="str">
        <f t="shared" si="22"/>
        <v/>
      </c>
    </row>
    <row r="388" spans="1:7" s="2" customFormat="1" hidden="1" x14ac:dyDescent="0.25">
      <c r="A388" s="47" t="s">
        <v>1188</v>
      </c>
      <c r="B388" s="51"/>
      <c r="C388" s="29"/>
      <c r="D388" s="34"/>
      <c r="E388" s="31"/>
      <c r="F388" s="113"/>
      <c r="G388" s="113" t="str">
        <f t="shared" si="22"/>
        <v/>
      </c>
    </row>
    <row r="389" spans="1:7" s="2" customFormat="1" hidden="1" x14ac:dyDescent="0.25">
      <c r="A389" s="47" t="s">
        <v>1189</v>
      </c>
      <c r="B389" s="51"/>
      <c r="C389" s="29"/>
      <c r="D389" s="34"/>
      <c r="E389" s="31"/>
      <c r="F389" s="113"/>
      <c r="G389" s="113" t="str">
        <f t="shared" si="22"/>
        <v/>
      </c>
    </row>
    <row r="390" spans="1:7" s="2" customFormat="1" hidden="1" x14ac:dyDescent="0.25">
      <c r="A390" s="47" t="s">
        <v>1190</v>
      </c>
      <c r="B390" s="51"/>
      <c r="C390" s="29"/>
      <c r="D390" s="34"/>
      <c r="E390" s="31"/>
      <c r="F390" s="113"/>
      <c r="G390" s="113" t="str">
        <f t="shared" si="22"/>
        <v/>
      </c>
    </row>
    <row r="391" spans="1:7" s="2" customFormat="1" hidden="1" x14ac:dyDescent="0.25">
      <c r="A391" s="47" t="s">
        <v>1191</v>
      </c>
      <c r="B391" s="51"/>
      <c r="C391" s="29"/>
      <c r="D391" s="34"/>
      <c r="E391" s="31"/>
      <c r="F391" s="113"/>
      <c r="G391" s="113" t="str">
        <f t="shared" si="22"/>
        <v/>
      </c>
    </row>
    <row r="392" spans="1:7" s="2" customFormat="1" hidden="1" x14ac:dyDescent="0.25">
      <c r="A392" s="47" t="s">
        <v>1192</v>
      </c>
      <c r="B392" s="51"/>
      <c r="C392" s="29"/>
      <c r="D392" s="34"/>
      <c r="E392" s="31"/>
      <c r="F392" s="113"/>
      <c r="G392" s="113" t="str">
        <f t="shared" si="22"/>
        <v/>
      </c>
    </row>
    <row r="393" spans="1:7" s="2" customFormat="1" hidden="1" x14ac:dyDescent="0.25">
      <c r="A393" s="47" t="s">
        <v>1193</v>
      </c>
      <c r="B393" s="51"/>
      <c r="C393" s="29"/>
      <c r="D393" s="34"/>
      <c r="E393" s="31"/>
      <c r="F393" s="113"/>
      <c r="G393" s="113" t="str">
        <f t="shared" si="22"/>
        <v/>
      </c>
    </row>
    <row r="394" spans="1:7" s="2" customFormat="1" hidden="1" x14ac:dyDescent="0.25">
      <c r="A394" s="47" t="s">
        <v>1194</v>
      </c>
      <c r="B394" s="34"/>
      <c r="C394" s="64"/>
      <c r="D394" s="34"/>
      <c r="E394" s="31"/>
      <c r="F394" s="31"/>
      <c r="G394" s="31"/>
    </row>
    <row r="395" spans="1:7" s="2" customFormat="1" hidden="1" x14ac:dyDescent="0.25">
      <c r="A395" s="47" t="s">
        <v>1195</v>
      </c>
      <c r="B395" s="34"/>
      <c r="C395" s="64"/>
      <c r="D395" s="34"/>
      <c r="E395" s="31"/>
      <c r="F395" s="31"/>
      <c r="G395" s="31"/>
    </row>
    <row r="396" spans="1:7" s="2" customFormat="1" hidden="1" x14ac:dyDescent="0.25">
      <c r="A396" s="47" t="s">
        <v>1196</v>
      </c>
      <c r="B396" s="34"/>
      <c r="C396" s="64"/>
      <c r="D396" s="34"/>
      <c r="E396" s="31"/>
      <c r="F396" s="31"/>
      <c r="G396" s="31"/>
    </row>
    <row r="397" spans="1:7" s="2" customFormat="1" hidden="1" x14ac:dyDescent="0.25">
      <c r="A397" s="47" t="s">
        <v>1197</v>
      </c>
      <c r="B397" s="34"/>
      <c r="C397" s="64"/>
      <c r="D397" s="34"/>
      <c r="E397" s="31"/>
      <c r="F397" s="31"/>
      <c r="G397" s="31"/>
    </row>
    <row r="398" spans="1:7" s="2" customFormat="1" hidden="1" x14ac:dyDescent="0.25">
      <c r="A398" s="47" t="s">
        <v>1198</v>
      </c>
      <c r="B398" s="34"/>
      <c r="C398" s="64"/>
      <c r="D398" s="34"/>
      <c r="E398" s="31"/>
      <c r="F398" s="31"/>
      <c r="G398" s="31"/>
    </row>
    <row r="399" spans="1:7" s="2" customFormat="1" hidden="1" x14ac:dyDescent="0.25">
      <c r="A399" s="47" t="s">
        <v>1199</v>
      </c>
      <c r="B399" s="34"/>
      <c r="C399" s="64"/>
      <c r="D399" s="34"/>
      <c r="E399" s="31"/>
      <c r="F399" s="31"/>
      <c r="G399" s="31"/>
    </row>
    <row r="400" spans="1:7" s="2" customFormat="1" hidden="1" x14ac:dyDescent="0.25">
      <c r="A400" s="47" t="s">
        <v>1200</v>
      </c>
      <c r="B400" s="34"/>
      <c r="C400" s="64"/>
      <c r="D400" s="34"/>
      <c r="E400" s="31"/>
      <c r="F400" s="31"/>
      <c r="G400" s="31"/>
    </row>
    <row r="401" spans="1:7" s="2" customFormat="1" hidden="1" x14ac:dyDescent="0.25">
      <c r="A401" s="47" t="s">
        <v>1201</v>
      </c>
      <c r="B401" s="34"/>
      <c r="C401" s="64"/>
      <c r="D401" s="34"/>
      <c r="E401" s="31"/>
      <c r="F401" s="31"/>
      <c r="G401" s="31"/>
    </row>
    <row r="402" spans="1:7" s="2" customFormat="1" hidden="1" x14ac:dyDescent="0.25">
      <c r="A402" s="47" t="s">
        <v>1202</v>
      </c>
      <c r="B402" s="34"/>
      <c r="C402" s="64"/>
      <c r="D402" s="34"/>
      <c r="E402" s="31"/>
      <c r="F402" s="31"/>
      <c r="G402" s="31"/>
    </row>
    <row r="403" spans="1:7" s="2" customFormat="1" hidden="1" x14ac:dyDescent="0.25">
      <c r="A403" s="47" t="s">
        <v>1203</v>
      </c>
      <c r="B403" s="34"/>
      <c r="C403" s="64"/>
      <c r="D403" s="34"/>
      <c r="E403" s="31"/>
      <c r="F403" s="31"/>
      <c r="G403" s="31"/>
    </row>
    <row r="404" spans="1:7" s="2" customFormat="1" hidden="1" x14ac:dyDescent="0.25">
      <c r="A404" s="47" t="s">
        <v>1204</v>
      </c>
      <c r="B404" s="34"/>
      <c r="C404" s="64"/>
      <c r="D404" s="34"/>
      <c r="E404" s="31"/>
      <c r="F404" s="31"/>
      <c r="G404" s="31"/>
    </row>
    <row r="405" spans="1:7" s="2" customFormat="1" hidden="1" x14ac:dyDescent="0.25">
      <c r="A405" s="47" t="s">
        <v>1205</v>
      </c>
      <c r="B405" s="34"/>
      <c r="C405" s="64"/>
      <c r="D405" s="34"/>
      <c r="E405" s="31"/>
      <c r="F405" s="31"/>
      <c r="G405" s="31"/>
    </row>
    <row r="406" spans="1:7" s="2" customFormat="1" hidden="1" x14ac:dyDescent="0.25">
      <c r="A406" s="47" t="s">
        <v>1206</v>
      </c>
      <c r="B406" s="34"/>
      <c r="C406" s="64"/>
      <c r="D406" s="34"/>
      <c r="E406" s="31"/>
      <c r="F406" s="31"/>
      <c r="G406" s="31"/>
    </row>
    <row r="407" spans="1:7" s="2" customFormat="1" hidden="1" x14ac:dyDescent="0.25">
      <c r="A407" s="47" t="s">
        <v>1207</v>
      </c>
      <c r="B407" s="34"/>
      <c r="C407" s="64"/>
      <c r="D407" s="34"/>
      <c r="E407" s="31"/>
      <c r="F407" s="31"/>
      <c r="G407" s="31"/>
    </row>
    <row r="408" spans="1:7" s="2" customFormat="1" hidden="1" x14ac:dyDescent="0.25">
      <c r="A408" s="47" t="s">
        <v>1208</v>
      </c>
      <c r="B408" s="34"/>
      <c r="C408" s="64"/>
      <c r="D408" s="34"/>
      <c r="E408" s="31"/>
      <c r="F408" s="31"/>
      <c r="G408" s="31"/>
    </row>
    <row r="409" spans="1:7" s="2" customFormat="1" hidden="1" x14ac:dyDescent="0.25">
      <c r="A409" s="47" t="s">
        <v>1209</v>
      </c>
      <c r="B409" s="34"/>
      <c r="C409" s="64"/>
      <c r="D409" s="34"/>
      <c r="E409" s="31"/>
      <c r="F409" s="31"/>
      <c r="G409" s="31"/>
    </row>
    <row r="410" spans="1:7" s="2" customFormat="1" hidden="1" x14ac:dyDescent="0.25">
      <c r="A410" s="47" t="s">
        <v>1210</v>
      </c>
      <c r="B410" s="34"/>
      <c r="C410" s="64"/>
      <c r="D410" s="34"/>
      <c r="E410" s="31"/>
      <c r="F410" s="31"/>
      <c r="G410" s="31"/>
    </row>
    <row r="411" spans="1:7" s="2" customFormat="1" hidden="1" x14ac:dyDescent="0.25">
      <c r="A411" s="47" t="s">
        <v>1211</v>
      </c>
      <c r="B411" s="34"/>
      <c r="C411" s="64"/>
      <c r="D411" s="34"/>
      <c r="E411" s="31"/>
      <c r="F411" s="31"/>
      <c r="G411" s="31"/>
    </row>
    <row r="412" spans="1:7" s="2" customFormat="1" hidden="1" x14ac:dyDescent="0.25">
      <c r="A412" s="47" t="s">
        <v>1212</v>
      </c>
      <c r="B412" s="34"/>
      <c r="C412" s="64"/>
      <c r="D412" s="34"/>
      <c r="E412" s="31"/>
      <c r="F412" s="31"/>
      <c r="G412" s="31"/>
    </row>
    <row r="413" spans="1:7" s="2" customFormat="1" hidden="1" x14ac:dyDescent="0.25">
      <c r="A413" s="47" t="s">
        <v>1213</v>
      </c>
      <c r="B413" s="34"/>
      <c r="C413" s="64"/>
      <c r="D413" s="34"/>
      <c r="E413" s="31"/>
      <c r="F413" s="31"/>
      <c r="G413" s="31"/>
    </row>
    <row r="414" spans="1:7" s="2" customFormat="1" hidden="1" x14ac:dyDescent="0.25">
      <c r="A414" s="47" t="s">
        <v>1214</v>
      </c>
      <c r="B414" s="34"/>
      <c r="C414" s="64"/>
      <c r="D414" s="34"/>
      <c r="E414" s="31"/>
      <c r="F414" s="31"/>
      <c r="G414" s="31"/>
    </row>
    <row r="415" spans="1:7" s="2" customFormat="1" hidden="1" x14ac:dyDescent="0.25">
      <c r="A415" s="47" t="s">
        <v>1215</v>
      </c>
      <c r="B415" s="34"/>
      <c r="C415" s="64"/>
      <c r="D415" s="34"/>
      <c r="E415" s="31"/>
      <c r="F415" s="31"/>
      <c r="G415" s="31"/>
    </row>
    <row r="416" spans="1:7" s="2" customFormat="1" hidden="1" x14ac:dyDescent="0.25">
      <c r="A416" s="47" t="s">
        <v>1216</v>
      </c>
      <c r="B416" s="34"/>
      <c r="C416" s="64"/>
      <c r="D416" s="34"/>
      <c r="E416" s="31"/>
      <c r="F416" s="31"/>
      <c r="G416" s="31"/>
    </row>
    <row r="417" spans="1:7" s="2" customFormat="1" hidden="1" x14ac:dyDescent="0.25">
      <c r="A417" s="47" t="s">
        <v>1217</v>
      </c>
      <c r="B417" s="34"/>
      <c r="C417" s="64"/>
      <c r="D417" s="34"/>
      <c r="E417" s="31"/>
      <c r="F417" s="31"/>
      <c r="G417" s="31"/>
    </row>
    <row r="418" spans="1:7" s="2" customFormat="1" hidden="1" x14ac:dyDescent="0.25">
      <c r="A418" s="47" t="s">
        <v>1218</v>
      </c>
      <c r="B418" s="34"/>
      <c r="C418" s="64"/>
      <c r="D418" s="34"/>
      <c r="E418" s="31"/>
      <c r="F418" s="31"/>
      <c r="G418" s="31"/>
    </row>
    <row r="419" spans="1:7" s="2" customFormat="1" hidden="1" x14ac:dyDescent="0.25">
      <c r="A419" s="47" t="s">
        <v>1219</v>
      </c>
      <c r="B419" s="34"/>
      <c r="C419" s="64"/>
      <c r="D419" s="34"/>
      <c r="E419" s="31"/>
      <c r="F419" s="31"/>
      <c r="G419" s="31"/>
    </row>
    <row r="420" spans="1:7" s="2" customFormat="1" hidden="1" x14ac:dyDescent="0.25">
      <c r="A420" s="47" t="s">
        <v>1220</v>
      </c>
      <c r="B420" s="34"/>
      <c r="C420" s="64"/>
      <c r="D420" s="34"/>
      <c r="E420" s="31"/>
      <c r="F420" s="31"/>
      <c r="G420" s="31"/>
    </row>
    <row r="421" spans="1:7" s="2" customFormat="1" hidden="1" x14ac:dyDescent="0.25">
      <c r="A421" s="47" t="s">
        <v>1221</v>
      </c>
      <c r="B421" s="34"/>
      <c r="C421" s="64"/>
      <c r="D421" s="34"/>
      <c r="E421" s="31"/>
      <c r="F421" s="31"/>
      <c r="G421" s="31"/>
    </row>
    <row r="422" spans="1:7" s="2" customFormat="1" hidden="1" x14ac:dyDescent="0.25">
      <c r="A422" s="47" t="s">
        <v>1222</v>
      </c>
      <c r="B422" s="34"/>
      <c r="C422" s="64"/>
      <c r="D422" s="34"/>
      <c r="E422" s="31"/>
      <c r="F422" s="31"/>
      <c r="G422" s="31"/>
    </row>
    <row r="423" spans="1:7" ht="18.75" hidden="1" x14ac:dyDescent="0.25">
      <c r="A423" s="124"/>
      <c r="B423" s="134" t="s">
        <v>704</v>
      </c>
      <c r="C423" s="124"/>
      <c r="D423" s="124"/>
      <c r="E423" s="124"/>
      <c r="F423" s="126"/>
      <c r="G423" s="126"/>
    </row>
    <row r="424" spans="1:7" ht="15" hidden="1" customHeight="1" x14ac:dyDescent="0.25">
      <c r="A424" s="56"/>
      <c r="B424" s="56" t="s">
        <v>1223</v>
      </c>
      <c r="C424" s="56" t="s">
        <v>934</v>
      </c>
      <c r="D424" s="56" t="s">
        <v>935</v>
      </c>
      <c r="E424" s="56"/>
      <c r="F424" s="56" t="s">
        <v>740</v>
      </c>
      <c r="G424" s="56" t="s">
        <v>936</v>
      </c>
    </row>
    <row r="425" spans="1:7" hidden="1" x14ac:dyDescent="0.25">
      <c r="A425" s="47" t="s">
        <v>1224</v>
      </c>
      <c r="B425" s="47" t="s">
        <v>938</v>
      </c>
      <c r="C425" s="133"/>
      <c r="D425" s="164"/>
      <c r="E425" s="77"/>
      <c r="F425" s="78"/>
      <c r="G425" s="78"/>
    </row>
    <row r="426" spans="1:7" hidden="1" x14ac:dyDescent="0.25">
      <c r="A426" s="77"/>
      <c r="C426" s="53"/>
      <c r="D426" s="164"/>
      <c r="E426" s="77"/>
      <c r="F426" s="78"/>
      <c r="G426" s="78"/>
    </row>
    <row r="427" spans="1:7" hidden="1" x14ac:dyDescent="0.25">
      <c r="B427" s="47" t="s">
        <v>939</v>
      </c>
      <c r="C427" s="53"/>
      <c r="D427" s="164"/>
      <c r="E427" s="77"/>
      <c r="F427" s="78"/>
      <c r="G427" s="78"/>
    </row>
    <row r="428" spans="1:7" hidden="1" x14ac:dyDescent="0.25">
      <c r="A428" s="47" t="s">
        <v>1225</v>
      </c>
      <c r="B428" s="144"/>
      <c r="C428" s="133"/>
      <c r="D428" s="156"/>
      <c r="E428" s="77"/>
      <c r="F428" s="69" t="str">
        <f t="shared" ref="F428:F451" si="23">IF($C$452=0,"",IF(C428="[for completion]","",C428/$C$452))</f>
        <v/>
      </c>
      <c r="G428" s="69" t="str">
        <f t="shared" ref="G428:G451" si="24">IF($D$452=0,"",IF(D428="[for completion]","",D428/$D$452))</f>
        <v/>
      </c>
    </row>
    <row r="429" spans="1:7" hidden="1" x14ac:dyDescent="0.25">
      <c r="A429" s="47" t="s">
        <v>1226</v>
      </c>
      <c r="B429" s="144"/>
      <c r="C429" s="133"/>
      <c r="D429" s="156"/>
      <c r="E429" s="77"/>
      <c r="F429" s="69" t="str">
        <f t="shared" si="23"/>
        <v/>
      </c>
      <c r="G429" s="69" t="str">
        <f t="shared" si="24"/>
        <v/>
      </c>
    </row>
    <row r="430" spans="1:7" hidden="1" x14ac:dyDescent="0.25">
      <c r="A430" s="47" t="s">
        <v>1227</v>
      </c>
      <c r="B430" s="144"/>
      <c r="C430" s="133"/>
      <c r="D430" s="156"/>
      <c r="E430" s="77"/>
      <c r="F430" s="69" t="str">
        <f t="shared" si="23"/>
        <v/>
      </c>
      <c r="G430" s="69" t="str">
        <f t="shared" si="24"/>
        <v/>
      </c>
    </row>
    <row r="431" spans="1:7" hidden="1" x14ac:dyDescent="0.25">
      <c r="A431" s="47" t="s">
        <v>1228</v>
      </c>
      <c r="B431" s="144"/>
      <c r="C431" s="133"/>
      <c r="D431" s="156"/>
      <c r="E431" s="77"/>
      <c r="F431" s="69" t="str">
        <f t="shared" si="23"/>
        <v/>
      </c>
      <c r="G431" s="69" t="str">
        <f t="shared" si="24"/>
        <v/>
      </c>
    </row>
    <row r="432" spans="1:7" hidden="1" x14ac:dyDescent="0.25">
      <c r="A432" s="47" t="s">
        <v>1229</v>
      </c>
      <c r="B432" s="144"/>
      <c r="C432" s="133"/>
      <c r="D432" s="156"/>
      <c r="E432" s="77"/>
      <c r="F432" s="69" t="str">
        <f t="shared" si="23"/>
        <v/>
      </c>
      <c r="G432" s="69" t="str">
        <f t="shared" si="24"/>
        <v/>
      </c>
    </row>
    <row r="433" spans="1:7" hidden="1" x14ac:dyDescent="0.25">
      <c r="A433" s="47" t="s">
        <v>1230</v>
      </c>
      <c r="B433" s="144"/>
      <c r="C433" s="133"/>
      <c r="D433" s="156"/>
      <c r="E433" s="77"/>
      <c r="F433" s="69" t="str">
        <f t="shared" si="23"/>
        <v/>
      </c>
      <c r="G433" s="69" t="str">
        <f t="shared" si="24"/>
        <v/>
      </c>
    </row>
    <row r="434" spans="1:7" hidden="1" x14ac:dyDescent="0.25">
      <c r="A434" s="47" t="s">
        <v>1231</v>
      </c>
      <c r="B434" s="144"/>
      <c r="C434" s="133"/>
      <c r="D434" s="156"/>
      <c r="E434" s="77"/>
      <c r="F434" s="69" t="str">
        <f t="shared" si="23"/>
        <v/>
      </c>
      <c r="G434" s="69" t="str">
        <f t="shared" si="24"/>
        <v/>
      </c>
    </row>
    <row r="435" spans="1:7" hidden="1" x14ac:dyDescent="0.25">
      <c r="A435" s="47" t="s">
        <v>1232</v>
      </c>
      <c r="B435" s="144"/>
      <c r="C435" s="133"/>
      <c r="D435" s="156"/>
      <c r="E435" s="77"/>
      <c r="F435" s="69" t="str">
        <f t="shared" si="23"/>
        <v/>
      </c>
      <c r="G435" s="69" t="str">
        <f t="shared" si="24"/>
        <v/>
      </c>
    </row>
    <row r="436" spans="1:7" hidden="1" x14ac:dyDescent="0.25">
      <c r="A436" s="47" t="s">
        <v>1233</v>
      </c>
      <c r="B436" s="144"/>
      <c r="C436" s="133"/>
      <c r="D436" s="156"/>
      <c r="E436" s="77"/>
      <c r="F436" s="69" t="str">
        <f t="shared" si="23"/>
        <v/>
      </c>
      <c r="G436" s="69" t="str">
        <f t="shared" si="24"/>
        <v/>
      </c>
    </row>
    <row r="437" spans="1:7" hidden="1" x14ac:dyDescent="0.25">
      <c r="A437" s="47" t="s">
        <v>1234</v>
      </c>
      <c r="B437" s="144"/>
      <c r="C437" s="133"/>
      <c r="D437" s="156"/>
      <c r="E437" s="51"/>
      <c r="F437" s="69" t="str">
        <f t="shared" si="23"/>
        <v/>
      </c>
      <c r="G437" s="69" t="str">
        <f t="shared" si="24"/>
        <v/>
      </c>
    </row>
    <row r="438" spans="1:7" hidden="1" x14ac:dyDescent="0.25">
      <c r="A438" s="47" t="s">
        <v>1235</v>
      </c>
      <c r="B438" s="144"/>
      <c r="C438" s="133"/>
      <c r="D438" s="156"/>
      <c r="E438" s="51"/>
      <c r="F438" s="69" t="str">
        <f t="shared" si="23"/>
        <v/>
      </c>
      <c r="G438" s="69" t="str">
        <f t="shared" si="24"/>
        <v/>
      </c>
    </row>
    <row r="439" spans="1:7" hidden="1" x14ac:dyDescent="0.25">
      <c r="A439" s="47" t="s">
        <v>1236</v>
      </c>
      <c r="B439" s="144"/>
      <c r="C439" s="133"/>
      <c r="D439" s="156"/>
      <c r="E439" s="51"/>
      <c r="F439" s="69" t="str">
        <f t="shared" si="23"/>
        <v/>
      </c>
      <c r="G439" s="69" t="str">
        <f t="shared" si="24"/>
        <v/>
      </c>
    </row>
    <row r="440" spans="1:7" hidden="1" x14ac:dyDescent="0.25">
      <c r="A440" s="47" t="s">
        <v>1237</v>
      </c>
      <c r="B440" s="144"/>
      <c r="C440" s="133"/>
      <c r="D440" s="156"/>
      <c r="E440" s="51"/>
      <c r="F440" s="69" t="str">
        <f t="shared" si="23"/>
        <v/>
      </c>
      <c r="G440" s="69" t="str">
        <f t="shared" si="24"/>
        <v/>
      </c>
    </row>
    <row r="441" spans="1:7" hidden="1" x14ac:dyDescent="0.25">
      <c r="A441" s="47" t="s">
        <v>1238</v>
      </c>
      <c r="B441" s="144"/>
      <c r="C441" s="133"/>
      <c r="D441" s="156"/>
      <c r="E441" s="51"/>
      <c r="F441" s="69" t="str">
        <f t="shared" si="23"/>
        <v/>
      </c>
      <c r="G441" s="69" t="str">
        <f t="shared" si="24"/>
        <v/>
      </c>
    </row>
    <row r="442" spans="1:7" hidden="1" x14ac:dyDescent="0.25">
      <c r="A442" s="47" t="s">
        <v>1239</v>
      </c>
      <c r="B442" s="144"/>
      <c r="C442" s="133"/>
      <c r="D442" s="156"/>
      <c r="E442" s="51"/>
      <c r="F442" s="69" t="str">
        <f t="shared" si="23"/>
        <v/>
      </c>
      <c r="G442" s="69" t="str">
        <f t="shared" si="24"/>
        <v/>
      </c>
    </row>
    <row r="443" spans="1:7" hidden="1" x14ac:dyDescent="0.25">
      <c r="A443" s="47" t="s">
        <v>1240</v>
      </c>
      <c r="B443" s="144"/>
      <c r="C443" s="133"/>
      <c r="D443" s="156"/>
      <c r="F443" s="69" t="str">
        <f t="shared" si="23"/>
        <v/>
      </c>
      <c r="G443" s="69" t="str">
        <f t="shared" si="24"/>
        <v/>
      </c>
    </row>
    <row r="444" spans="1:7" hidden="1" x14ac:dyDescent="0.25">
      <c r="A444" s="47" t="s">
        <v>1241</v>
      </c>
      <c r="B444" s="144"/>
      <c r="C444" s="133"/>
      <c r="D444" s="156"/>
      <c r="E444" s="128"/>
      <c r="F444" s="69" t="str">
        <f t="shared" si="23"/>
        <v/>
      </c>
      <c r="G444" s="69" t="str">
        <f t="shared" si="24"/>
        <v/>
      </c>
    </row>
    <row r="445" spans="1:7" hidden="1" x14ac:dyDescent="0.25">
      <c r="A445" s="47" t="s">
        <v>1242</v>
      </c>
      <c r="B445" s="144"/>
      <c r="C445" s="133"/>
      <c r="D445" s="156"/>
      <c r="E445" s="128"/>
      <c r="F445" s="69" t="str">
        <f t="shared" si="23"/>
        <v/>
      </c>
      <c r="G445" s="69" t="str">
        <f t="shared" si="24"/>
        <v/>
      </c>
    </row>
    <row r="446" spans="1:7" hidden="1" x14ac:dyDescent="0.25">
      <c r="A446" s="47" t="s">
        <v>1243</v>
      </c>
      <c r="B446" s="144"/>
      <c r="C446" s="133"/>
      <c r="D446" s="156"/>
      <c r="E446" s="128"/>
      <c r="F446" s="69" t="str">
        <f t="shared" si="23"/>
        <v/>
      </c>
      <c r="G446" s="69" t="str">
        <f t="shared" si="24"/>
        <v/>
      </c>
    </row>
    <row r="447" spans="1:7" hidden="1" x14ac:dyDescent="0.25">
      <c r="A447" s="47" t="s">
        <v>1244</v>
      </c>
      <c r="B447" s="144"/>
      <c r="C447" s="133"/>
      <c r="D447" s="156"/>
      <c r="E447" s="128"/>
      <c r="F447" s="69" t="str">
        <f t="shared" si="23"/>
        <v/>
      </c>
      <c r="G447" s="69" t="str">
        <f t="shared" si="24"/>
        <v/>
      </c>
    </row>
    <row r="448" spans="1:7" hidden="1" x14ac:dyDescent="0.25">
      <c r="A448" s="47" t="s">
        <v>1245</v>
      </c>
      <c r="B448" s="144"/>
      <c r="C448" s="133"/>
      <c r="D448" s="156"/>
      <c r="E448" s="128"/>
      <c r="F448" s="69" t="str">
        <f t="shared" si="23"/>
        <v/>
      </c>
      <c r="G448" s="69" t="str">
        <f t="shared" si="24"/>
        <v/>
      </c>
    </row>
    <row r="449" spans="1:7" hidden="1" x14ac:dyDescent="0.25">
      <c r="A449" s="47" t="s">
        <v>1246</v>
      </c>
      <c r="B449" s="144"/>
      <c r="C449" s="133"/>
      <c r="D449" s="156"/>
      <c r="E449" s="128"/>
      <c r="F449" s="69" t="str">
        <f t="shared" si="23"/>
        <v/>
      </c>
      <c r="G449" s="69" t="str">
        <f t="shared" si="24"/>
        <v/>
      </c>
    </row>
    <row r="450" spans="1:7" hidden="1" x14ac:dyDescent="0.25">
      <c r="A450" s="47" t="s">
        <v>1247</v>
      </c>
      <c r="B450" s="144"/>
      <c r="C450" s="133"/>
      <c r="D450" s="156"/>
      <c r="E450" s="128"/>
      <c r="F450" s="69" t="str">
        <f t="shared" si="23"/>
        <v/>
      </c>
      <c r="G450" s="69" t="str">
        <f t="shared" si="24"/>
        <v/>
      </c>
    </row>
    <row r="451" spans="1:7" hidden="1" x14ac:dyDescent="0.25">
      <c r="A451" s="47" t="s">
        <v>1248</v>
      </c>
      <c r="B451" s="144"/>
      <c r="C451" s="133"/>
      <c r="D451" s="156"/>
      <c r="E451" s="128"/>
      <c r="F451" s="69" t="str">
        <f t="shared" si="23"/>
        <v/>
      </c>
      <c r="G451" s="69" t="str">
        <f t="shared" si="24"/>
        <v/>
      </c>
    </row>
    <row r="452" spans="1:7" hidden="1" x14ac:dyDescent="0.25">
      <c r="A452" s="47" t="s">
        <v>1249</v>
      </c>
      <c r="B452" s="60" t="s">
        <v>259</v>
      </c>
      <c r="C452" s="72">
        <f>SUM(C428:C451)</f>
        <v>0</v>
      </c>
      <c r="D452" s="129">
        <f>SUM(D428:D451)</f>
        <v>0</v>
      </c>
      <c r="E452" s="128"/>
      <c r="F452" s="130">
        <f>SUM(F428:F451)</f>
        <v>0</v>
      </c>
      <c r="G452" s="130">
        <f>SUM(G428:G451)</f>
        <v>0</v>
      </c>
    </row>
    <row r="453" spans="1:7" ht="15" hidden="1" customHeight="1" x14ac:dyDescent="0.25">
      <c r="A453" s="56"/>
      <c r="B453" s="56" t="s">
        <v>1250</v>
      </c>
      <c r="C453" s="56" t="s">
        <v>934</v>
      </c>
      <c r="D453" s="56" t="s">
        <v>935</v>
      </c>
      <c r="E453" s="56"/>
      <c r="F453" s="56" t="s">
        <v>740</v>
      </c>
      <c r="G453" s="56" t="s">
        <v>936</v>
      </c>
    </row>
    <row r="454" spans="1:7" hidden="1" x14ac:dyDescent="0.25">
      <c r="A454" s="47" t="s">
        <v>1251</v>
      </c>
      <c r="B454" s="47" t="s">
        <v>967</v>
      </c>
      <c r="C454" s="121"/>
      <c r="D454" s="53"/>
      <c r="G454" s="34"/>
    </row>
    <row r="455" spans="1:7" hidden="1" x14ac:dyDescent="0.25">
      <c r="C455" s="53"/>
      <c r="D455" s="53"/>
      <c r="G455" s="34"/>
    </row>
    <row r="456" spans="1:7" hidden="1" x14ac:dyDescent="0.25">
      <c r="B456" s="60" t="s">
        <v>968</v>
      </c>
      <c r="C456" s="53"/>
      <c r="D456" s="53"/>
      <c r="G456" s="34"/>
    </row>
    <row r="457" spans="1:7" hidden="1" x14ac:dyDescent="0.25">
      <c r="A457" s="47" t="s">
        <v>1252</v>
      </c>
      <c r="B457" s="47" t="s">
        <v>970</v>
      </c>
      <c r="C457" s="133"/>
      <c r="D457" s="156"/>
      <c r="F457" s="69" t="str">
        <f>IF($C$465=0,"",IF(C457="[for completion]","",C457/$C$465))</f>
        <v/>
      </c>
      <c r="G457" s="69" t="str">
        <f>IF($D$465=0,"",IF(D457="[for completion]","",D457/$D$465))</f>
        <v/>
      </c>
    </row>
    <row r="458" spans="1:7" hidden="1" x14ac:dyDescent="0.25">
      <c r="A458" s="47" t="s">
        <v>1253</v>
      </c>
      <c r="B458" s="47" t="s">
        <v>972</v>
      </c>
      <c r="C458" s="133"/>
      <c r="D458" s="156"/>
      <c r="F458" s="69" t="str">
        <f t="shared" ref="F458:F471" si="25">IF($C$465=0,"",IF(C458="[for completion]","",C458/$C$465))</f>
        <v/>
      </c>
      <c r="G458" s="69" t="str">
        <f t="shared" ref="G458:G471" si="26">IF($D$465=0,"",IF(D458="[for completion]","",D458/$D$465))</f>
        <v/>
      </c>
    </row>
    <row r="459" spans="1:7" hidden="1" x14ac:dyDescent="0.25">
      <c r="A459" s="47" t="s">
        <v>1254</v>
      </c>
      <c r="B459" s="47" t="s">
        <v>974</v>
      </c>
      <c r="C459" s="133"/>
      <c r="D459" s="156"/>
      <c r="F459" s="69" t="str">
        <f t="shared" si="25"/>
        <v/>
      </c>
      <c r="G459" s="69" t="str">
        <f t="shared" si="26"/>
        <v/>
      </c>
    </row>
    <row r="460" spans="1:7" hidden="1" x14ac:dyDescent="0.25">
      <c r="A460" s="47" t="s">
        <v>1255</v>
      </c>
      <c r="B460" s="47" t="s">
        <v>976</v>
      </c>
      <c r="C460" s="133"/>
      <c r="D460" s="156"/>
      <c r="F460" s="69" t="str">
        <f t="shared" si="25"/>
        <v/>
      </c>
      <c r="G460" s="69" t="str">
        <f t="shared" si="26"/>
        <v/>
      </c>
    </row>
    <row r="461" spans="1:7" hidden="1" x14ac:dyDescent="0.25">
      <c r="A461" s="47" t="s">
        <v>1256</v>
      </c>
      <c r="B461" s="47" t="s">
        <v>978</v>
      </c>
      <c r="C461" s="133"/>
      <c r="D461" s="156"/>
      <c r="F461" s="69" t="str">
        <f t="shared" si="25"/>
        <v/>
      </c>
      <c r="G461" s="69" t="str">
        <f t="shared" si="26"/>
        <v/>
      </c>
    </row>
    <row r="462" spans="1:7" hidden="1" x14ac:dyDescent="0.25">
      <c r="A462" s="47" t="s">
        <v>1257</v>
      </c>
      <c r="B462" s="47" t="s">
        <v>980</v>
      </c>
      <c r="C462" s="133"/>
      <c r="D462" s="156"/>
      <c r="F462" s="69" t="str">
        <f t="shared" si="25"/>
        <v/>
      </c>
      <c r="G462" s="69" t="str">
        <f t="shared" si="26"/>
        <v/>
      </c>
    </row>
    <row r="463" spans="1:7" hidden="1" x14ac:dyDescent="0.25">
      <c r="A463" s="47" t="s">
        <v>1258</v>
      </c>
      <c r="B463" s="47" t="s">
        <v>982</v>
      </c>
      <c r="C463" s="133"/>
      <c r="D463" s="156"/>
      <c r="F463" s="69" t="str">
        <f t="shared" si="25"/>
        <v/>
      </c>
      <c r="G463" s="69" t="str">
        <f t="shared" si="26"/>
        <v/>
      </c>
    </row>
    <row r="464" spans="1:7" hidden="1" x14ac:dyDescent="0.25">
      <c r="A464" s="47" t="s">
        <v>1259</v>
      </c>
      <c r="B464" s="47" t="s">
        <v>984</v>
      </c>
      <c r="C464" s="133"/>
      <c r="D464" s="156"/>
      <c r="F464" s="69" t="str">
        <f t="shared" si="25"/>
        <v/>
      </c>
      <c r="G464" s="69" t="str">
        <f t="shared" si="26"/>
        <v/>
      </c>
    </row>
    <row r="465" spans="1:7" hidden="1" x14ac:dyDescent="0.25">
      <c r="A465" s="47" t="s">
        <v>1260</v>
      </c>
      <c r="B465" s="71" t="s">
        <v>259</v>
      </c>
      <c r="C465" s="86">
        <f>SUM(C457:C464)</f>
        <v>0</v>
      </c>
      <c r="D465" s="115">
        <f>SUM(D457:D464)</f>
        <v>0</v>
      </c>
      <c r="F465" s="111">
        <f>SUM(F457:F464)</f>
        <v>0</v>
      </c>
      <c r="G465" s="111">
        <f>SUM(G457:G464)</f>
        <v>0</v>
      </c>
    </row>
    <row r="466" spans="1:7" hidden="1" outlineLevel="1" x14ac:dyDescent="0.25">
      <c r="A466" s="47" t="s">
        <v>1261</v>
      </c>
      <c r="B466" s="112" t="s">
        <v>987</v>
      </c>
      <c r="C466" s="29"/>
      <c r="D466" s="114"/>
      <c r="F466" s="69" t="str">
        <f t="shared" si="25"/>
        <v/>
      </c>
      <c r="G466" s="69" t="str">
        <f t="shared" si="26"/>
        <v/>
      </c>
    </row>
    <row r="467" spans="1:7" hidden="1" outlineLevel="1" x14ac:dyDescent="0.25">
      <c r="A467" s="47" t="s">
        <v>1262</v>
      </c>
      <c r="B467" s="112" t="s">
        <v>989</v>
      </c>
      <c r="C467" s="29"/>
      <c r="D467" s="114"/>
      <c r="F467" s="69" t="str">
        <f t="shared" si="25"/>
        <v/>
      </c>
      <c r="G467" s="69" t="str">
        <f t="shared" si="26"/>
        <v/>
      </c>
    </row>
    <row r="468" spans="1:7" hidden="1" outlineLevel="1" x14ac:dyDescent="0.25">
      <c r="A468" s="47" t="s">
        <v>1263</v>
      </c>
      <c r="B468" s="112" t="s">
        <v>991</v>
      </c>
      <c r="C468" s="29"/>
      <c r="D468" s="114"/>
      <c r="F468" s="69" t="str">
        <f t="shared" si="25"/>
        <v/>
      </c>
      <c r="G468" s="69" t="str">
        <f t="shared" si="26"/>
        <v/>
      </c>
    </row>
    <row r="469" spans="1:7" hidden="1" outlineLevel="1" x14ac:dyDescent="0.25">
      <c r="A469" s="47" t="s">
        <v>1264</v>
      </c>
      <c r="B469" s="112" t="s">
        <v>993</v>
      </c>
      <c r="C469" s="29"/>
      <c r="D469" s="114"/>
      <c r="F469" s="69" t="str">
        <f t="shared" si="25"/>
        <v/>
      </c>
      <c r="G469" s="69" t="str">
        <f t="shared" si="26"/>
        <v/>
      </c>
    </row>
    <row r="470" spans="1:7" hidden="1" outlineLevel="1" x14ac:dyDescent="0.25">
      <c r="A470" s="47" t="s">
        <v>1265</v>
      </c>
      <c r="B470" s="112" t="s">
        <v>995</v>
      </c>
      <c r="C470" s="29"/>
      <c r="D470" s="114"/>
      <c r="F470" s="69" t="str">
        <f t="shared" si="25"/>
        <v/>
      </c>
      <c r="G470" s="69" t="str">
        <f t="shared" si="26"/>
        <v/>
      </c>
    </row>
    <row r="471" spans="1:7" hidden="1" outlineLevel="1" x14ac:dyDescent="0.25">
      <c r="A471" s="47" t="s">
        <v>1266</v>
      </c>
      <c r="B471" s="112" t="s">
        <v>997</v>
      </c>
      <c r="C471" s="29"/>
      <c r="D471" s="114"/>
      <c r="F471" s="69" t="str">
        <f t="shared" si="25"/>
        <v/>
      </c>
      <c r="G471" s="69" t="str">
        <f t="shared" si="26"/>
        <v/>
      </c>
    </row>
    <row r="472" spans="1:7" hidden="1" outlineLevel="1" x14ac:dyDescent="0.25">
      <c r="A472" s="47" t="s">
        <v>1267</v>
      </c>
      <c r="B472" s="74"/>
      <c r="F472" s="70"/>
      <c r="G472" s="70"/>
    </row>
    <row r="473" spans="1:7" hidden="1" outlineLevel="1" x14ac:dyDescent="0.25">
      <c r="A473" s="47" t="s">
        <v>1268</v>
      </c>
      <c r="B473" s="74"/>
      <c r="F473" s="70"/>
      <c r="G473" s="70"/>
    </row>
    <row r="474" spans="1:7" hidden="1" outlineLevel="1" x14ac:dyDescent="0.25">
      <c r="A474" s="47" t="s">
        <v>1269</v>
      </c>
      <c r="B474" s="74"/>
      <c r="F474" s="128"/>
      <c r="G474" s="128"/>
    </row>
    <row r="475" spans="1:7" ht="15" hidden="1" customHeight="1" collapsed="1" x14ac:dyDescent="0.25">
      <c r="A475" s="56"/>
      <c r="B475" s="56" t="s">
        <v>1270</v>
      </c>
      <c r="C475" s="56" t="s">
        <v>934</v>
      </c>
      <c r="D475" s="56" t="s">
        <v>935</v>
      </c>
      <c r="E475" s="56"/>
      <c r="F475" s="56" t="s">
        <v>740</v>
      </c>
      <c r="G475" s="56" t="s">
        <v>936</v>
      </c>
    </row>
    <row r="476" spans="1:7" hidden="1" x14ac:dyDescent="0.25">
      <c r="A476" s="47" t="s">
        <v>1271</v>
      </c>
      <c r="B476" s="47" t="s">
        <v>967</v>
      </c>
      <c r="C476" s="133"/>
      <c r="D476" s="53"/>
      <c r="F476" s="53"/>
      <c r="G476" s="53"/>
    </row>
    <row r="477" spans="1:7" hidden="1" x14ac:dyDescent="0.25">
      <c r="C477" s="53"/>
      <c r="D477" s="53"/>
      <c r="F477" s="53"/>
      <c r="G477" s="53"/>
    </row>
    <row r="478" spans="1:7" hidden="1" x14ac:dyDescent="0.25">
      <c r="B478" s="60" t="s">
        <v>968</v>
      </c>
      <c r="C478" s="53"/>
      <c r="D478" s="53"/>
      <c r="F478" s="53"/>
      <c r="G478" s="53"/>
    </row>
    <row r="479" spans="1:7" hidden="1" x14ac:dyDescent="0.25">
      <c r="A479" s="47" t="s">
        <v>1272</v>
      </c>
      <c r="B479" s="47" t="s">
        <v>970</v>
      </c>
      <c r="C479" s="133"/>
      <c r="D479" s="133"/>
      <c r="F479" s="69" t="str">
        <f>IF($C$487=0,"",IF(C479="[Mark as ND1 if not relevant]","",C479/$C$487))</f>
        <v/>
      </c>
      <c r="G479" s="69" t="str">
        <f>IF($D$487=0,"",IF(D479="[Mark as ND1 if not relevant]","",D479/$D$487))</f>
        <v/>
      </c>
    </row>
    <row r="480" spans="1:7" hidden="1" x14ac:dyDescent="0.25">
      <c r="A480" s="47" t="s">
        <v>1273</v>
      </c>
      <c r="B480" s="47" t="s">
        <v>972</v>
      </c>
      <c r="C480" s="133"/>
      <c r="D480" s="133"/>
      <c r="F480" s="69" t="str">
        <f t="shared" ref="F480:F486" si="27">IF($C$487=0,"",IF(C480="[Mark as ND1 if not relevant]","",C480/$C$487))</f>
        <v/>
      </c>
      <c r="G480" s="69" t="str">
        <f t="shared" ref="G480:G486" si="28">IF($D$487=0,"",IF(D480="[Mark as ND1 if not relevant]","",D480/$D$487))</f>
        <v/>
      </c>
    </row>
    <row r="481" spans="1:7" hidden="1" x14ac:dyDescent="0.25">
      <c r="A481" s="47" t="s">
        <v>1274</v>
      </c>
      <c r="B481" s="47" t="s">
        <v>974</v>
      </c>
      <c r="C481" s="133"/>
      <c r="D481" s="133"/>
      <c r="F481" s="69" t="str">
        <f t="shared" si="27"/>
        <v/>
      </c>
      <c r="G481" s="69" t="str">
        <f t="shared" si="28"/>
        <v/>
      </c>
    </row>
    <row r="482" spans="1:7" hidden="1" x14ac:dyDescent="0.25">
      <c r="A482" s="47" t="s">
        <v>1275</v>
      </c>
      <c r="B482" s="47" t="s">
        <v>976</v>
      </c>
      <c r="C482" s="133"/>
      <c r="D482" s="133"/>
      <c r="F482" s="69" t="str">
        <f t="shared" si="27"/>
        <v/>
      </c>
      <c r="G482" s="69" t="str">
        <f t="shared" si="28"/>
        <v/>
      </c>
    </row>
    <row r="483" spans="1:7" hidden="1" x14ac:dyDescent="0.25">
      <c r="A483" s="47" t="s">
        <v>1276</v>
      </c>
      <c r="B483" s="47" t="s">
        <v>978</v>
      </c>
      <c r="C483" s="133"/>
      <c r="D483" s="133"/>
      <c r="F483" s="69" t="str">
        <f t="shared" si="27"/>
        <v/>
      </c>
      <c r="G483" s="69" t="str">
        <f t="shared" si="28"/>
        <v/>
      </c>
    </row>
    <row r="484" spans="1:7" hidden="1" x14ac:dyDescent="0.25">
      <c r="A484" s="47" t="s">
        <v>1277</v>
      </c>
      <c r="B484" s="47" t="s">
        <v>980</v>
      </c>
      <c r="C484" s="133"/>
      <c r="D484" s="133"/>
      <c r="F484" s="69" t="str">
        <f t="shared" si="27"/>
        <v/>
      </c>
      <c r="G484" s="69" t="str">
        <f t="shared" si="28"/>
        <v/>
      </c>
    </row>
    <row r="485" spans="1:7" hidden="1" x14ac:dyDescent="0.25">
      <c r="A485" s="47" t="s">
        <v>1278</v>
      </c>
      <c r="B485" s="47" t="s">
        <v>982</v>
      </c>
      <c r="C485" s="133"/>
      <c r="D485" s="133"/>
      <c r="F485" s="69" t="str">
        <f t="shared" si="27"/>
        <v/>
      </c>
      <c r="G485" s="69" t="str">
        <f t="shared" si="28"/>
        <v/>
      </c>
    </row>
    <row r="486" spans="1:7" hidden="1" x14ac:dyDescent="0.25">
      <c r="A486" s="47" t="s">
        <v>1279</v>
      </c>
      <c r="B486" s="47" t="s">
        <v>984</v>
      </c>
      <c r="C486" s="133"/>
      <c r="D486" s="133"/>
      <c r="F486" s="69" t="str">
        <f t="shared" si="27"/>
        <v/>
      </c>
      <c r="G486" s="69" t="str">
        <f t="shared" si="28"/>
        <v/>
      </c>
    </row>
    <row r="487" spans="1:7" hidden="1" x14ac:dyDescent="0.25">
      <c r="A487" s="47" t="s">
        <v>1280</v>
      </c>
      <c r="B487" s="71" t="s">
        <v>259</v>
      </c>
      <c r="C487" s="86">
        <f>SUM(C479:C486)</f>
        <v>0</v>
      </c>
      <c r="D487" s="115">
        <f>SUM(D479:D486)</f>
        <v>0</v>
      </c>
      <c r="F487" s="111">
        <f>SUM(F479:F486)</f>
        <v>0</v>
      </c>
      <c r="G487" s="111">
        <f>SUM(G479:G486)</f>
        <v>0</v>
      </c>
    </row>
    <row r="488" spans="1:7" hidden="1" outlineLevel="1" x14ac:dyDescent="0.25">
      <c r="A488" s="47" t="s">
        <v>1281</v>
      </c>
      <c r="B488" s="112" t="s">
        <v>987</v>
      </c>
      <c r="C488" s="133"/>
      <c r="D488" s="156"/>
      <c r="F488" s="69" t="str">
        <f t="shared" ref="F488:F493" si="29">IF($C$487=0,"",IF(C488="[for completion]","",C488/$C$487))</f>
        <v/>
      </c>
      <c r="G488" s="69" t="str">
        <f t="shared" ref="G488:G493" si="30">IF($D$487=0,"",IF(D488="[for completion]","",D488/$D$487))</f>
        <v/>
      </c>
    </row>
    <row r="489" spans="1:7" hidden="1" outlineLevel="1" x14ac:dyDescent="0.25">
      <c r="A489" s="47" t="s">
        <v>1282</v>
      </c>
      <c r="B489" s="112" t="s">
        <v>989</v>
      </c>
      <c r="C489" s="133"/>
      <c r="D489" s="156"/>
      <c r="F489" s="69" t="str">
        <f t="shared" si="29"/>
        <v/>
      </c>
      <c r="G489" s="69" t="str">
        <f t="shared" si="30"/>
        <v/>
      </c>
    </row>
    <row r="490" spans="1:7" hidden="1" outlineLevel="1" x14ac:dyDescent="0.25">
      <c r="A490" s="47" t="s">
        <v>1283</v>
      </c>
      <c r="B490" s="112" t="s">
        <v>991</v>
      </c>
      <c r="C490" s="133"/>
      <c r="D490" s="156"/>
      <c r="F490" s="69" t="str">
        <f t="shared" si="29"/>
        <v/>
      </c>
      <c r="G490" s="69" t="str">
        <f t="shared" si="30"/>
        <v/>
      </c>
    </row>
    <row r="491" spans="1:7" hidden="1" outlineLevel="1" x14ac:dyDescent="0.25">
      <c r="A491" s="47" t="s">
        <v>1284</v>
      </c>
      <c r="B491" s="112" t="s">
        <v>993</v>
      </c>
      <c r="C491" s="133"/>
      <c r="D491" s="156"/>
      <c r="F491" s="69" t="str">
        <f t="shared" si="29"/>
        <v/>
      </c>
      <c r="G491" s="69" t="str">
        <f t="shared" si="30"/>
        <v/>
      </c>
    </row>
    <row r="492" spans="1:7" hidden="1" outlineLevel="1" x14ac:dyDescent="0.25">
      <c r="A492" s="47" t="s">
        <v>1285</v>
      </c>
      <c r="B492" s="112" t="s">
        <v>995</v>
      </c>
      <c r="C492" s="133"/>
      <c r="D492" s="156"/>
      <c r="F492" s="69" t="str">
        <f t="shared" si="29"/>
        <v/>
      </c>
      <c r="G492" s="69" t="str">
        <f t="shared" si="30"/>
        <v/>
      </c>
    </row>
    <row r="493" spans="1:7" hidden="1" outlineLevel="1" x14ac:dyDescent="0.25">
      <c r="A493" s="47" t="s">
        <v>1286</v>
      </c>
      <c r="B493" s="112" t="s">
        <v>997</v>
      </c>
      <c r="C493" s="133"/>
      <c r="D493" s="156"/>
      <c r="F493" s="69" t="str">
        <f t="shared" si="29"/>
        <v/>
      </c>
      <c r="G493" s="69" t="str">
        <f t="shared" si="30"/>
        <v/>
      </c>
    </row>
    <row r="494" spans="1:7" hidden="1" outlineLevel="1" x14ac:dyDescent="0.25">
      <c r="A494" s="47" t="s">
        <v>1287</v>
      </c>
      <c r="B494" s="74"/>
      <c r="F494" s="113"/>
      <c r="G494" s="113"/>
    </row>
    <row r="495" spans="1:7" hidden="1" outlineLevel="1" x14ac:dyDescent="0.25">
      <c r="A495" s="47" t="s">
        <v>1288</v>
      </c>
      <c r="B495" s="74"/>
      <c r="F495" s="113"/>
      <c r="G495" s="113"/>
    </row>
    <row r="496" spans="1:7" hidden="1" outlineLevel="1" x14ac:dyDescent="0.25">
      <c r="A496" s="47" t="s">
        <v>1289</v>
      </c>
      <c r="B496" s="74"/>
      <c r="F496" s="113"/>
      <c r="G496" s="116"/>
    </row>
    <row r="497" spans="1:7" ht="15" hidden="1" customHeight="1" collapsed="1" x14ac:dyDescent="0.25">
      <c r="A497" s="56"/>
      <c r="B497" s="56" t="s">
        <v>1290</v>
      </c>
      <c r="C497" s="56" t="s">
        <v>1291</v>
      </c>
      <c r="D497" s="56"/>
      <c r="E497" s="56"/>
      <c r="F497" s="56"/>
      <c r="G497" s="59"/>
    </row>
    <row r="498" spans="1:7" hidden="1" x14ac:dyDescent="0.25">
      <c r="A498" s="47" t="s">
        <v>1292</v>
      </c>
      <c r="B498" s="60" t="s">
        <v>1293</v>
      </c>
      <c r="C498" s="121"/>
      <c r="G498" s="34"/>
    </row>
    <row r="499" spans="1:7" hidden="1" x14ac:dyDescent="0.25">
      <c r="A499" s="47" t="s">
        <v>1294</v>
      </c>
      <c r="B499" s="60" t="s">
        <v>1295</v>
      </c>
      <c r="C499" s="121"/>
      <c r="G499" s="34"/>
    </row>
    <row r="500" spans="1:7" hidden="1" x14ac:dyDescent="0.25">
      <c r="A500" s="47" t="s">
        <v>1296</v>
      </c>
      <c r="B500" s="60" t="s">
        <v>1297</v>
      </c>
      <c r="C500" s="121"/>
      <c r="G500" s="34"/>
    </row>
    <row r="501" spans="1:7" hidden="1" x14ac:dyDescent="0.25">
      <c r="A501" s="47" t="s">
        <v>1298</v>
      </c>
      <c r="B501" s="60" t="s">
        <v>1299</v>
      </c>
      <c r="C501" s="121"/>
      <c r="G501" s="34"/>
    </row>
    <row r="502" spans="1:7" hidden="1" x14ac:dyDescent="0.25">
      <c r="A502" s="47" t="s">
        <v>1300</v>
      </c>
      <c r="B502" s="60" t="s">
        <v>1301</v>
      </c>
      <c r="C502" s="121"/>
      <c r="G502" s="34"/>
    </row>
    <row r="503" spans="1:7" hidden="1" x14ac:dyDescent="0.25">
      <c r="A503" s="47" t="s">
        <v>1302</v>
      </c>
      <c r="B503" s="60" t="s">
        <v>1303</v>
      </c>
      <c r="C503" s="121"/>
      <c r="G503" s="34"/>
    </row>
    <row r="504" spans="1:7" hidden="1" x14ac:dyDescent="0.25">
      <c r="A504" s="47" t="s">
        <v>1304</v>
      </c>
      <c r="B504" s="60" t="s">
        <v>1305</v>
      </c>
      <c r="C504" s="121"/>
      <c r="G504" s="34"/>
    </row>
    <row r="505" spans="1:7" hidden="1" x14ac:dyDescent="0.25">
      <c r="A505" s="47" t="s">
        <v>1306</v>
      </c>
      <c r="B505" s="60" t="s">
        <v>1307</v>
      </c>
      <c r="C505" s="121"/>
      <c r="G505" s="34"/>
    </row>
    <row r="506" spans="1:7" hidden="1" x14ac:dyDescent="0.25">
      <c r="A506" s="47" t="s">
        <v>1308</v>
      </c>
      <c r="B506" s="60" t="s">
        <v>1309</v>
      </c>
      <c r="C506" s="121"/>
      <c r="G506" s="34"/>
    </row>
    <row r="507" spans="1:7" hidden="1" x14ac:dyDescent="0.25">
      <c r="A507" s="47" t="s">
        <v>1310</v>
      </c>
      <c r="B507" s="60" t="s">
        <v>1311</v>
      </c>
      <c r="C507" s="121"/>
      <c r="G507" s="34"/>
    </row>
    <row r="508" spans="1:7" hidden="1" x14ac:dyDescent="0.25">
      <c r="A508" s="47" t="s">
        <v>1312</v>
      </c>
      <c r="B508" s="60" t="s">
        <v>1313</v>
      </c>
      <c r="C508" s="121"/>
      <c r="G508" s="34"/>
    </row>
    <row r="509" spans="1:7" hidden="1" x14ac:dyDescent="0.25">
      <c r="A509" s="47" t="s">
        <v>1314</v>
      </c>
      <c r="B509" s="60" t="s">
        <v>1315</v>
      </c>
      <c r="C509" s="121"/>
      <c r="G509" s="34"/>
    </row>
    <row r="510" spans="1:7" hidden="1" x14ac:dyDescent="0.25">
      <c r="A510" s="47" t="s">
        <v>1316</v>
      </c>
      <c r="B510" s="60" t="s">
        <v>257</v>
      </c>
      <c r="C510" s="121"/>
      <c r="G510" s="34"/>
    </row>
    <row r="511" spans="1:7" hidden="1" outlineLevel="1" x14ac:dyDescent="0.25">
      <c r="A511" s="47" t="s">
        <v>1317</v>
      </c>
      <c r="B511" s="112" t="s">
        <v>1318</v>
      </c>
      <c r="C511" s="121"/>
      <c r="G511" s="34"/>
    </row>
    <row r="512" spans="1:7" hidden="1" outlineLevel="1" x14ac:dyDescent="0.25">
      <c r="A512" s="47" t="s">
        <v>1319</v>
      </c>
      <c r="B512" s="153"/>
      <c r="C512" s="121"/>
      <c r="G512" s="34"/>
    </row>
    <row r="513" spans="1:7" hidden="1" outlineLevel="1" x14ac:dyDescent="0.25">
      <c r="A513" s="47" t="s">
        <v>1320</v>
      </c>
      <c r="B513" s="153"/>
      <c r="C513" s="121"/>
      <c r="G513" s="34"/>
    </row>
    <row r="514" spans="1:7" hidden="1" outlineLevel="1" x14ac:dyDescent="0.25">
      <c r="A514" s="47" t="s">
        <v>1321</v>
      </c>
      <c r="B514" s="153"/>
      <c r="C514" s="121"/>
      <c r="G514" s="34"/>
    </row>
    <row r="515" spans="1:7" hidden="1" outlineLevel="1" x14ac:dyDescent="0.25">
      <c r="A515" s="47" t="s">
        <v>1322</v>
      </c>
      <c r="B515" s="153"/>
      <c r="C515" s="121"/>
      <c r="G515" s="34"/>
    </row>
    <row r="516" spans="1:7" hidden="1" outlineLevel="1" x14ac:dyDescent="0.25">
      <c r="A516" s="47" t="s">
        <v>1323</v>
      </c>
      <c r="B516" s="153"/>
      <c r="C516" s="121"/>
      <c r="G516" s="34"/>
    </row>
    <row r="517" spans="1:7" hidden="1" outlineLevel="1" x14ac:dyDescent="0.25">
      <c r="A517" s="47" t="s">
        <v>1324</v>
      </c>
      <c r="B517" s="153"/>
      <c r="C517" s="121"/>
      <c r="G517" s="34"/>
    </row>
    <row r="518" spans="1:7" hidden="1" outlineLevel="1" x14ac:dyDescent="0.25">
      <c r="A518" s="47" t="s">
        <v>1325</v>
      </c>
      <c r="B518" s="153"/>
      <c r="C518" s="121"/>
      <c r="G518" s="34"/>
    </row>
    <row r="519" spans="1:7" hidden="1" outlineLevel="1" x14ac:dyDescent="0.25">
      <c r="A519" s="47" t="s">
        <v>1326</v>
      </c>
      <c r="B519" s="153"/>
      <c r="C519" s="121"/>
      <c r="G519" s="34"/>
    </row>
    <row r="520" spans="1:7" hidden="1" outlineLevel="1" x14ac:dyDescent="0.25">
      <c r="A520" s="47" t="s">
        <v>1327</v>
      </c>
      <c r="B520" s="153"/>
      <c r="C520" s="121"/>
      <c r="G520" s="34"/>
    </row>
    <row r="521" spans="1:7" hidden="1" outlineLevel="1" x14ac:dyDescent="0.25">
      <c r="A521" s="47" t="s">
        <v>1328</v>
      </c>
      <c r="B521" s="153"/>
      <c r="C521" s="121"/>
      <c r="G521" s="34"/>
    </row>
    <row r="522" spans="1:7" hidden="1" outlineLevel="1" x14ac:dyDescent="0.25">
      <c r="A522" s="47" t="s">
        <v>1329</v>
      </c>
      <c r="B522" s="153"/>
      <c r="C522" s="121"/>
    </row>
    <row r="523" spans="1:7" hidden="1" outlineLevel="1" x14ac:dyDescent="0.25">
      <c r="A523" s="47" t="s">
        <v>1330</v>
      </c>
      <c r="B523" s="153"/>
      <c r="C523" s="121"/>
    </row>
    <row r="524" spans="1:7" hidden="1" outlineLevel="1" x14ac:dyDescent="0.25">
      <c r="A524" s="47" t="s">
        <v>1331</v>
      </c>
      <c r="B524" s="153"/>
      <c r="C524" s="121"/>
    </row>
    <row r="525" spans="1:7" s="2" customFormat="1" hidden="1" collapsed="1" x14ac:dyDescent="0.25">
      <c r="A525" s="85"/>
      <c r="B525" s="85" t="s">
        <v>1332</v>
      </c>
      <c r="C525" s="56" t="s">
        <v>222</v>
      </c>
      <c r="D525" s="56" t="s">
        <v>1333</v>
      </c>
      <c r="E525" s="56"/>
      <c r="F525" s="56" t="s">
        <v>740</v>
      </c>
      <c r="G525" s="56" t="s">
        <v>1334</v>
      </c>
    </row>
    <row r="526" spans="1:7" s="2" customFormat="1" hidden="1" x14ac:dyDescent="0.25">
      <c r="A526" s="47" t="s">
        <v>1335</v>
      </c>
      <c r="B526" s="144"/>
      <c r="C526" s="133"/>
      <c r="D526" s="156"/>
      <c r="E526" s="39"/>
      <c r="F526" s="69" t="str">
        <f>IF($C$544=0,"",IF(C526="[for completion]","",IF(C526="","",C526/$C$544)))</f>
        <v/>
      </c>
      <c r="G526" s="69" t="str">
        <f>IF($D$544=0,"",IF(D526="[for completion]","",IF(D526="","",D526/$D$544)))</f>
        <v/>
      </c>
    </row>
    <row r="527" spans="1:7" s="2" customFormat="1" hidden="1" x14ac:dyDescent="0.25">
      <c r="A527" s="47" t="s">
        <v>1336</v>
      </c>
      <c r="B527" s="144"/>
      <c r="C527" s="133"/>
      <c r="D527" s="156"/>
      <c r="E527" s="39"/>
      <c r="F527" s="69" t="str">
        <f t="shared" ref="F527:F543" si="31">IF($C$544=0,"",IF(C527="[for completion]","",IF(C527="","",C527/$C$544)))</f>
        <v/>
      </c>
      <c r="G527" s="69" t="str">
        <f t="shared" ref="G527:G543" si="32">IF($D$544=0,"",IF(D527="[for completion]","",IF(D527="","",D527/$D$544)))</f>
        <v/>
      </c>
    </row>
    <row r="528" spans="1:7" s="2" customFormat="1" hidden="1" x14ac:dyDescent="0.25">
      <c r="A528" s="47" t="s">
        <v>1337</v>
      </c>
      <c r="B528" s="144"/>
      <c r="C528" s="133"/>
      <c r="D528" s="156"/>
      <c r="E528" s="39"/>
      <c r="F528" s="69" t="str">
        <f t="shared" si="31"/>
        <v/>
      </c>
      <c r="G528" s="69" t="str">
        <f t="shared" si="32"/>
        <v/>
      </c>
    </row>
    <row r="529" spans="1:7" s="2" customFormat="1" hidden="1" x14ac:dyDescent="0.25">
      <c r="A529" s="47" t="s">
        <v>1338</v>
      </c>
      <c r="B529" s="144"/>
      <c r="C529" s="133"/>
      <c r="D529" s="156"/>
      <c r="E529" s="39"/>
      <c r="F529" s="69" t="str">
        <f t="shared" si="31"/>
        <v/>
      </c>
      <c r="G529" s="69" t="str">
        <f t="shared" si="32"/>
        <v/>
      </c>
    </row>
    <row r="530" spans="1:7" s="2" customFormat="1" hidden="1" x14ac:dyDescent="0.25">
      <c r="A530" s="47" t="s">
        <v>1339</v>
      </c>
      <c r="B530" s="144"/>
      <c r="C530" s="133"/>
      <c r="D530" s="156"/>
      <c r="E530" s="39"/>
      <c r="F530" s="69" t="str">
        <f t="shared" si="31"/>
        <v/>
      </c>
      <c r="G530" s="69" t="str">
        <f t="shared" si="32"/>
        <v/>
      </c>
    </row>
    <row r="531" spans="1:7" s="2" customFormat="1" hidden="1" x14ac:dyDescent="0.25">
      <c r="A531" s="47" t="s">
        <v>1340</v>
      </c>
      <c r="B531" s="144"/>
      <c r="C531" s="133"/>
      <c r="D531" s="156"/>
      <c r="E531" s="39"/>
      <c r="F531" s="69" t="str">
        <f t="shared" si="31"/>
        <v/>
      </c>
      <c r="G531" s="69" t="str">
        <f t="shared" si="32"/>
        <v/>
      </c>
    </row>
    <row r="532" spans="1:7" s="2" customFormat="1" hidden="1" x14ac:dyDescent="0.25">
      <c r="A532" s="47" t="s">
        <v>1341</v>
      </c>
      <c r="B532" s="144"/>
      <c r="C532" s="133"/>
      <c r="D532" s="156"/>
      <c r="E532" s="39"/>
      <c r="F532" s="69" t="str">
        <f t="shared" si="31"/>
        <v/>
      </c>
      <c r="G532" s="69" t="str">
        <f t="shared" si="32"/>
        <v/>
      </c>
    </row>
    <row r="533" spans="1:7" s="2" customFormat="1" hidden="1" x14ac:dyDescent="0.25">
      <c r="A533" s="47" t="s">
        <v>1342</v>
      </c>
      <c r="B533" s="144"/>
      <c r="C533" s="133"/>
      <c r="D533" s="156"/>
      <c r="E533" s="39"/>
      <c r="F533" s="69" t="str">
        <f t="shared" si="31"/>
        <v/>
      </c>
      <c r="G533" s="69" t="str">
        <f t="shared" si="32"/>
        <v/>
      </c>
    </row>
    <row r="534" spans="1:7" s="2" customFormat="1" hidden="1" x14ac:dyDescent="0.25">
      <c r="A534" s="47" t="s">
        <v>1343</v>
      </c>
      <c r="B534" s="144"/>
      <c r="C534" s="133"/>
      <c r="D534" s="156"/>
      <c r="E534" s="39"/>
      <c r="F534" s="69" t="str">
        <f t="shared" si="31"/>
        <v/>
      </c>
      <c r="G534" s="69" t="str">
        <f t="shared" si="32"/>
        <v/>
      </c>
    </row>
    <row r="535" spans="1:7" s="2" customFormat="1" hidden="1" x14ac:dyDescent="0.25">
      <c r="A535" s="47" t="s">
        <v>1344</v>
      </c>
      <c r="B535" s="144"/>
      <c r="C535" s="133"/>
      <c r="D535" s="156"/>
      <c r="E535" s="39"/>
      <c r="F535" s="69" t="str">
        <f t="shared" si="31"/>
        <v/>
      </c>
      <c r="G535" s="69" t="str">
        <f t="shared" si="32"/>
        <v/>
      </c>
    </row>
    <row r="536" spans="1:7" s="2" customFormat="1" hidden="1" x14ac:dyDescent="0.25">
      <c r="A536" s="47" t="s">
        <v>1345</v>
      </c>
      <c r="B536" s="144"/>
      <c r="C536" s="133"/>
      <c r="D536" s="156"/>
      <c r="E536" s="39"/>
      <c r="F536" s="69" t="str">
        <f t="shared" si="31"/>
        <v/>
      </c>
      <c r="G536" s="69" t="str">
        <f t="shared" si="32"/>
        <v/>
      </c>
    </row>
    <row r="537" spans="1:7" s="2" customFormat="1" hidden="1" x14ac:dyDescent="0.25">
      <c r="A537" s="47" t="s">
        <v>1346</v>
      </c>
      <c r="B537" s="144"/>
      <c r="C537" s="133"/>
      <c r="D537" s="156"/>
      <c r="E537" s="39"/>
      <c r="F537" s="69" t="str">
        <f t="shared" si="31"/>
        <v/>
      </c>
      <c r="G537" s="69" t="str">
        <f t="shared" si="32"/>
        <v/>
      </c>
    </row>
    <row r="538" spans="1:7" s="2" customFormat="1" hidden="1" x14ac:dyDescent="0.25">
      <c r="A538" s="47" t="s">
        <v>1347</v>
      </c>
      <c r="B538" s="144"/>
      <c r="C538" s="133"/>
      <c r="D538" s="156"/>
      <c r="E538" s="39"/>
      <c r="F538" s="69" t="str">
        <f t="shared" si="31"/>
        <v/>
      </c>
      <c r="G538" s="69" t="str">
        <f t="shared" si="32"/>
        <v/>
      </c>
    </row>
    <row r="539" spans="1:7" s="2" customFormat="1" hidden="1" x14ac:dyDescent="0.25">
      <c r="A539" s="47" t="s">
        <v>1348</v>
      </c>
      <c r="B539" s="144"/>
      <c r="C539" s="133"/>
      <c r="D539" s="156"/>
      <c r="E539" s="39"/>
      <c r="F539" s="69" t="str">
        <f t="shared" si="31"/>
        <v/>
      </c>
      <c r="G539" s="69" t="str">
        <f t="shared" si="32"/>
        <v/>
      </c>
    </row>
    <row r="540" spans="1:7" s="2" customFormat="1" hidden="1" x14ac:dyDescent="0.25">
      <c r="A540" s="47" t="s">
        <v>1349</v>
      </c>
      <c r="B540" s="144"/>
      <c r="C540" s="133"/>
      <c r="D540" s="156"/>
      <c r="E540" s="39"/>
      <c r="F540" s="69" t="str">
        <f t="shared" si="31"/>
        <v/>
      </c>
      <c r="G540" s="69" t="str">
        <f t="shared" si="32"/>
        <v/>
      </c>
    </row>
    <row r="541" spans="1:7" s="2" customFormat="1" hidden="1" x14ac:dyDescent="0.25">
      <c r="A541" s="47" t="s">
        <v>1350</v>
      </c>
      <c r="B541" s="144"/>
      <c r="C541" s="133"/>
      <c r="D541" s="156"/>
      <c r="E541" s="39"/>
      <c r="F541" s="69" t="str">
        <f t="shared" si="31"/>
        <v/>
      </c>
      <c r="G541" s="69" t="str">
        <f t="shared" si="32"/>
        <v/>
      </c>
    </row>
    <row r="542" spans="1:7" s="2" customFormat="1" hidden="1" x14ac:dyDescent="0.25">
      <c r="A542" s="47" t="s">
        <v>1351</v>
      </c>
      <c r="B542" s="144"/>
      <c r="C542" s="133"/>
      <c r="D542" s="156"/>
      <c r="E542" s="39"/>
      <c r="F542" s="69" t="str">
        <f t="shared" si="31"/>
        <v/>
      </c>
      <c r="G542" s="69" t="str">
        <f t="shared" si="32"/>
        <v/>
      </c>
    </row>
    <row r="543" spans="1:7" s="2" customFormat="1" hidden="1" x14ac:dyDescent="0.25">
      <c r="A543" s="47" t="s">
        <v>1352</v>
      </c>
      <c r="B543" s="60" t="s">
        <v>1080</v>
      </c>
      <c r="C543" s="133"/>
      <c r="D543" s="156"/>
      <c r="E543" s="39"/>
      <c r="F543" s="69" t="str">
        <f t="shared" si="31"/>
        <v/>
      </c>
      <c r="G543" s="69" t="str">
        <f t="shared" si="32"/>
        <v/>
      </c>
    </row>
    <row r="544" spans="1:7" s="2" customFormat="1" hidden="1" x14ac:dyDescent="0.25">
      <c r="A544" s="47" t="s">
        <v>1353</v>
      </c>
      <c r="B544" s="60" t="s">
        <v>259</v>
      </c>
      <c r="C544" s="86">
        <f>SUM(C526:C543)</f>
        <v>0</v>
      </c>
      <c r="D544" s="115">
        <f>SUM(D526:D543)</f>
        <v>0</v>
      </c>
      <c r="E544" s="39"/>
      <c r="F544" s="111">
        <f>SUM(F526:F543)</f>
        <v>0</v>
      </c>
      <c r="G544" s="111">
        <f>SUM(G526:G543)</f>
        <v>0</v>
      </c>
    </row>
    <row r="545" spans="1:7" s="2" customFormat="1" hidden="1" x14ac:dyDescent="0.25">
      <c r="A545" s="47" t="s">
        <v>1354</v>
      </c>
      <c r="B545" s="51"/>
      <c r="C545" s="34"/>
      <c r="D545" s="34"/>
      <c r="E545" s="39"/>
      <c r="F545" s="39"/>
      <c r="G545" s="39"/>
    </row>
    <row r="546" spans="1:7" s="2" customFormat="1" hidden="1" x14ac:dyDescent="0.25">
      <c r="A546" s="47" t="s">
        <v>1355</v>
      </c>
      <c r="B546" s="51"/>
      <c r="C546" s="34"/>
      <c r="D546" s="34"/>
      <c r="E546" s="39"/>
      <c r="F546" s="39"/>
      <c r="G546" s="39"/>
    </row>
    <row r="547" spans="1:7" s="2" customFormat="1" hidden="1" x14ac:dyDescent="0.25">
      <c r="A547" s="47" t="s">
        <v>1356</v>
      </c>
      <c r="B547" s="51"/>
      <c r="C547" s="34"/>
      <c r="D547" s="34"/>
      <c r="E547" s="39"/>
      <c r="F547" s="39"/>
      <c r="G547" s="39"/>
    </row>
    <row r="548" spans="1:7" s="2" customFormat="1" hidden="1" x14ac:dyDescent="0.25">
      <c r="A548" s="85"/>
      <c r="B548" s="85" t="s">
        <v>1357</v>
      </c>
      <c r="C548" s="56" t="s">
        <v>222</v>
      </c>
      <c r="D548" s="56" t="s">
        <v>1333</v>
      </c>
      <c r="E548" s="56"/>
      <c r="F548" s="56" t="s">
        <v>740</v>
      </c>
      <c r="G548" s="56" t="s">
        <v>1334</v>
      </c>
    </row>
    <row r="549" spans="1:7" s="2" customFormat="1" hidden="1" x14ac:dyDescent="0.25">
      <c r="A549" s="47" t="s">
        <v>1358</v>
      </c>
      <c r="B549" s="144"/>
      <c r="C549" s="133"/>
      <c r="D549" s="156"/>
      <c r="E549" s="39"/>
      <c r="F549" s="69" t="str">
        <f>IF($C$567=0,"",IF(C549="[for completion]","",IF(C549="","",C549/$C$567)))</f>
        <v/>
      </c>
      <c r="G549" s="69" t="str">
        <f>IF($D$567=0,"",IF(D549="[for completion]","",IF(D549="","",D549/$D$567)))</f>
        <v/>
      </c>
    </row>
    <row r="550" spans="1:7" s="2" customFormat="1" hidden="1" x14ac:dyDescent="0.25">
      <c r="A550" s="47" t="s">
        <v>1359</v>
      </c>
      <c r="B550" s="144"/>
      <c r="C550" s="133"/>
      <c r="D550" s="156"/>
      <c r="E550" s="39"/>
      <c r="F550" s="69" t="str">
        <f t="shared" ref="F550:F566" si="33">IF($C$567=0,"",IF(C550="[for completion]","",IF(C550="","",C550/$C$567)))</f>
        <v/>
      </c>
      <c r="G550" s="69" t="str">
        <f t="shared" ref="G550:G566" si="34">IF($D$567=0,"",IF(D550="[for completion]","",IF(D550="","",D550/$D$567)))</f>
        <v/>
      </c>
    </row>
    <row r="551" spans="1:7" s="2" customFormat="1" hidden="1" x14ac:dyDescent="0.25">
      <c r="A551" s="47" t="s">
        <v>1360</v>
      </c>
      <c r="B551" s="144"/>
      <c r="C551" s="133"/>
      <c r="D551" s="156"/>
      <c r="E551" s="39"/>
      <c r="F551" s="69" t="str">
        <f t="shared" si="33"/>
        <v/>
      </c>
      <c r="G551" s="69" t="str">
        <f t="shared" si="34"/>
        <v/>
      </c>
    </row>
    <row r="552" spans="1:7" s="2" customFormat="1" hidden="1" x14ac:dyDescent="0.25">
      <c r="A552" s="47" t="s">
        <v>1361</v>
      </c>
      <c r="B552" s="144"/>
      <c r="C552" s="133"/>
      <c r="D552" s="156"/>
      <c r="E552" s="39"/>
      <c r="F552" s="69" t="str">
        <f t="shared" si="33"/>
        <v/>
      </c>
      <c r="G552" s="69" t="str">
        <f t="shared" si="34"/>
        <v/>
      </c>
    </row>
    <row r="553" spans="1:7" s="2" customFormat="1" hidden="1" x14ac:dyDescent="0.25">
      <c r="A553" s="47" t="s">
        <v>1362</v>
      </c>
      <c r="B553" s="144"/>
      <c r="C553" s="133"/>
      <c r="D553" s="156"/>
      <c r="E553" s="39"/>
      <c r="F553" s="69" t="str">
        <f t="shared" si="33"/>
        <v/>
      </c>
      <c r="G553" s="69" t="str">
        <f t="shared" si="34"/>
        <v/>
      </c>
    </row>
    <row r="554" spans="1:7" s="2" customFormat="1" hidden="1" x14ac:dyDescent="0.25">
      <c r="A554" s="47" t="s">
        <v>1363</v>
      </c>
      <c r="B554" s="144"/>
      <c r="C554" s="133"/>
      <c r="D554" s="156"/>
      <c r="E554" s="39"/>
      <c r="F554" s="69" t="str">
        <f t="shared" si="33"/>
        <v/>
      </c>
      <c r="G554" s="69" t="str">
        <f t="shared" si="34"/>
        <v/>
      </c>
    </row>
    <row r="555" spans="1:7" s="2" customFormat="1" hidden="1" x14ac:dyDescent="0.25">
      <c r="A555" s="47" t="s">
        <v>1364</v>
      </c>
      <c r="B555" s="144"/>
      <c r="C555" s="133"/>
      <c r="D555" s="156"/>
      <c r="E555" s="39"/>
      <c r="F555" s="69" t="str">
        <f t="shared" si="33"/>
        <v/>
      </c>
      <c r="G555" s="69" t="str">
        <f t="shared" si="34"/>
        <v/>
      </c>
    </row>
    <row r="556" spans="1:7" s="2" customFormat="1" hidden="1" x14ac:dyDescent="0.25">
      <c r="A556" s="47" t="s">
        <v>1365</v>
      </c>
      <c r="B556" s="144"/>
      <c r="C556" s="133"/>
      <c r="D556" s="156"/>
      <c r="E556" s="39"/>
      <c r="F556" s="69" t="str">
        <f t="shared" si="33"/>
        <v/>
      </c>
      <c r="G556" s="69" t="str">
        <f t="shared" si="34"/>
        <v/>
      </c>
    </row>
    <row r="557" spans="1:7" s="2" customFormat="1" hidden="1" x14ac:dyDescent="0.25">
      <c r="A557" s="47" t="s">
        <v>1366</v>
      </c>
      <c r="B557" s="144"/>
      <c r="C557" s="133"/>
      <c r="D557" s="156"/>
      <c r="E557" s="39"/>
      <c r="F557" s="69" t="str">
        <f t="shared" si="33"/>
        <v/>
      </c>
      <c r="G557" s="69" t="str">
        <f t="shared" si="34"/>
        <v/>
      </c>
    </row>
    <row r="558" spans="1:7" s="2" customFormat="1" hidden="1" x14ac:dyDescent="0.25">
      <c r="A558" s="47" t="s">
        <v>1367</v>
      </c>
      <c r="B558" s="144"/>
      <c r="C558" s="133"/>
      <c r="D558" s="156"/>
      <c r="E558" s="39"/>
      <c r="F558" s="69" t="str">
        <f t="shared" si="33"/>
        <v/>
      </c>
      <c r="G558" s="69" t="str">
        <f t="shared" si="34"/>
        <v/>
      </c>
    </row>
    <row r="559" spans="1:7" s="2" customFormat="1" hidden="1" x14ac:dyDescent="0.25">
      <c r="A559" s="47" t="s">
        <v>1368</v>
      </c>
      <c r="B559" s="144"/>
      <c r="C559" s="133"/>
      <c r="D559" s="156"/>
      <c r="E559" s="39"/>
      <c r="F559" s="69" t="str">
        <f t="shared" si="33"/>
        <v/>
      </c>
      <c r="G559" s="69" t="str">
        <f t="shared" si="34"/>
        <v/>
      </c>
    </row>
    <row r="560" spans="1:7" s="2" customFormat="1" hidden="1" x14ac:dyDescent="0.25">
      <c r="A560" s="47" t="s">
        <v>1369</v>
      </c>
      <c r="B560" s="144"/>
      <c r="C560" s="133"/>
      <c r="D560" s="156"/>
      <c r="E560" s="39"/>
      <c r="F560" s="69" t="str">
        <f t="shared" si="33"/>
        <v/>
      </c>
      <c r="G560" s="69" t="str">
        <f t="shared" si="34"/>
        <v/>
      </c>
    </row>
    <row r="561" spans="1:7" s="2" customFormat="1" hidden="1" x14ac:dyDescent="0.25">
      <c r="A561" s="47" t="s">
        <v>1370</v>
      </c>
      <c r="B561" s="144"/>
      <c r="C561" s="133"/>
      <c r="D561" s="156"/>
      <c r="E561" s="39"/>
      <c r="F561" s="69" t="str">
        <f t="shared" si="33"/>
        <v/>
      </c>
      <c r="G561" s="69" t="str">
        <f t="shared" si="34"/>
        <v/>
      </c>
    </row>
    <row r="562" spans="1:7" s="2" customFormat="1" hidden="1" x14ac:dyDescent="0.25">
      <c r="A562" s="47" t="s">
        <v>1371</v>
      </c>
      <c r="B562" s="144"/>
      <c r="C562" s="133"/>
      <c r="D562" s="156"/>
      <c r="E562" s="39"/>
      <c r="F562" s="69" t="str">
        <f t="shared" si="33"/>
        <v/>
      </c>
      <c r="G562" s="69" t="str">
        <f t="shared" si="34"/>
        <v/>
      </c>
    </row>
    <row r="563" spans="1:7" s="2" customFormat="1" hidden="1" x14ac:dyDescent="0.25">
      <c r="A563" s="47" t="s">
        <v>1372</v>
      </c>
      <c r="B563" s="144"/>
      <c r="C563" s="133"/>
      <c r="D563" s="156"/>
      <c r="E563" s="39"/>
      <c r="F563" s="69" t="str">
        <f t="shared" si="33"/>
        <v/>
      </c>
      <c r="G563" s="69" t="str">
        <f t="shared" si="34"/>
        <v/>
      </c>
    </row>
    <row r="564" spans="1:7" s="2" customFormat="1" hidden="1" x14ac:dyDescent="0.25">
      <c r="A564" s="47" t="s">
        <v>1373</v>
      </c>
      <c r="B564" s="144"/>
      <c r="C564" s="133"/>
      <c r="D564" s="156"/>
      <c r="E564" s="39"/>
      <c r="F564" s="69" t="str">
        <f t="shared" si="33"/>
        <v/>
      </c>
      <c r="G564" s="69" t="str">
        <f t="shared" si="34"/>
        <v/>
      </c>
    </row>
    <row r="565" spans="1:7" s="2" customFormat="1" hidden="1" x14ac:dyDescent="0.25">
      <c r="A565" s="47" t="s">
        <v>1374</v>
      </c>
      <c r="B565" s="144"/>
      <c r="C565" s="133"/>
      <c r="D565" s="156"/>
      <c r="E565" s="39"/>
      <c r="F565" s="69" t="str">
        <f t="shared" si="33"/>
        <v/>
      </c>
      <c r="G565" s="69" t="str">
        <f t="shared" si="34"/>
        <v/>
      </c>
    </row>
    <row r="566" spans="1:7" s="2" customFormat="1" hidden="1" x14ac:dyDescent="0.25">
      <c r="A566" s="47" t="s">
        <v>1375</v>
      </c>
      <c r="B566" s="60" t="s">
        <v>1080</v>
      </c>
      <c r="C566" s="133"/>
      <c r="D566" s="156"/>
      <c r="E566" s="39"/>
      <c r="F566" s="69" t="str">
        <f t="shared" si="33"/>
        <v/>
      </c>
      <c r="G566" s="69" t="str">
        <f t="shared" si="34"/>
        <v/>
      </c>
    </row>
    <row r="567" spans="1:7" s="2" customFormat="1" hidden="1" x14ac:dyDescent="0.25">
      <c r="A567" s="47" t="s">
        <v>1376</v>
      </c>
      <c r="B567" s="60" t="s">
        <v>259</v>
      </c>
      <c r="C567" s="86">
        <f>SUM(C549:C566)</f>
        <v>0</v>
      </c>
      <c r="D567" s="115">
        <f>SUM(D549:D566)</f>
        <v>0</v>
      </c>
      <c r="E567" s="39"/>
      <c r="F567" s="111">
        <f>SUM(F549:F566)</f>
        <v>0</v>
      </c>
      <c r="G567" s="111">
        <f>SUM(G549:G566)</f>
        <v>0</v>
      </c>
    </row>
    <row r="568" spans="1:7" s="2" customFormat="1" hidden="1" x14ac:dyDescent="0.25">
      <c r="A568" s="47" t="s">
        <v>1377</v>
      </c>
      <c r="B568" s="51"/>
      <c r="C568" s="34"/>
      <c r="D568" s="34"/>
      <c r="E568" s="39"/>
      <c r="F568" s="39"/>
      <c r="G568" s="39"/>
    </row>
    <row r="569" spans="1:7" s="2" customFormat="1" hidden="1" x14ac:dyDescent="0.25">
      <c r="A569" s="47" t="s">
        <v>1378</v>
      </c>
      <c r="B569" s="51"/>
      <c r="C569" s="34"/>
      <c r="D569" s="34"/>
      <c r="E569" s="39"/>
      <c r="F569" s="39"/>
      <c r="G569" s="39"/>
    </row>
    <row r="570" spans="1:7" s="2" customFormat="1" hidden="1" x14ac:dyDescent="0.25">
      <c r="A570" s="47" t="s">
        <v>1379</v>
      </c>
      <c r="B570" s="51"/>
      <c r="C570" s="34"/>
      <c r="D570" s="34"/>
      <c r="E570" s="39"/>
      <c r="F570" s="39"/>
      <c r="G570" s="39"/>
    </row>
    <row r="571" spans="1:7" s="2" customFormat="1" hidden="1" x14ac:dyDescent="0.25">
      <c r="A571" s="85"/>
      <c r="B571" s="85" t="s">
        <v>1380</v>
      </c>
      <c r="C571" s="56" t="s">
        <v>222</v>
      </c>
      <c r="D571" s="56" t="s">
        <v>1333</v>
      </c>
      <c r="E571" s="56"/>
      <c r="F571" s="56" t="s">
        <v>740</v>
      </c>
      <c r="G571" s="56" t="s">
        <v>1334</v>
      </c>
    </row>
    <row r="572" spans="1:7" s="2" customFormat="1" hidden="1" x14ac:dyDescent="0.25">
      <c r="A572" s="47" t="s">
        <v>1381</v>
      </c>
      <c r="B572" s="60" t="s">
        <v>1110</v>
      </c>
      <c r="C572" s="133"/>
      <c r="D572" s="156"/>
      <c r="E572" s="39"/>
      <c r="F572" s="69" t="str">
        <f>IF($C$585=0,"",IF(C572="[for completion]","",IF(C572="","",C572/$C$585)))</f>
        <v/>
      </c>
      <c r="G572" s="69" t="str">
        <f>IF($D$585=0,"",IF(D572="[for completion]","",IF(D572="","",D572/$D$585)))</f>
        <v/>
      </c>
    </row>
    <row r="573" spans="1:7" s="2" customFormat="1" hidden="1" x14ac:dyDescent="0.25">
      <c r="A573" s="47" t="s">
        <v>1382</v>
      </c>
      <c r="B573" s="60" t="s">
        <v>1112</v>
      </c>
      <c r="C573" s="133"/>
      <c r="D573" s="156"/>
      <c r="E573" s="39"/>
      <c r="F573" s="69" t="str">
        <f>IF($C$585=0,"",IF(C573="[for completion]","",IF(C573="","",C573/$C$585)))</f>
        <v/>
      </c>
      <c r="G573" s="69" t="str">
        <f>IF($D$585=0,"",IF(D573="[for completion]","",IF(D573="","",D573/$D$585)))</f>
        <v/>
      </c>
    </row>
    <row r="574" spans="1:7" s="2" customFormat="1" hidden="1" x14ac:dyDescent="0.25">
      <c r="A574" s="47" t="s">
        <v>1383</v>
      </c>
      <c r="B574" s="60" t="s">
        <v>1114</v>
      </c>
      <c r="C574" s="133"/>
      <c r="D574" s="156"/>
      <c r="E574" s="39"/>
      <c r="F574" s="69" t="str">
        <f>IF($C$585=0,"",IF(C574="[for completion]","",IF(C574="","",C574/$C$585)))</f>
        <v/>
      </c>
      <c r="G574" s="69" t="str">
        <f>IF($D$585=0,"",IF(D574="[for completion]","",IF(D574="","",D574/$D$585)))</f>
        <v/>
      </c>
    </row>
    <row r="575" spans="1:7" s="2" customFormat="1" hidden="1" x14ac:dyDescent="0.25">
      <c r="A575" s="47" t="s">
        <v>1384</v>
      </c>
      <c r="B575" s="60" t="s">
        <v>1116</v>
      </c>
      <c r="C575" s="133"/>
      <c r="D575" s="156"/>
      <c r="E575" s="39"/>
      <c r="F575" s="69" t="str">
        <f>IF($C$585=0,"",IF(C575="[for completion]","",IF(C575="","",C575/$C$585)))</f>
        <v/>
      </c>
      <c r="G575" s="69" t="str">
        <f>IF($D$585=0,"",IF(D575="[for completion]","",IF(D575="","",D575/$D$585)))</f>
        <v/>
      </c>
    </row>
    <row r="576" spans="1:7" s="2" customFormat="1" hidden="1" x14ac:dyDescent="0.25">
      <c r="A576" s="47" t="s">
        <v>1385</v>
      </c>
      <c r="B576" s="60" t="s">
        <v>1118</v>
      </c>
      <c r="C576" s="133"/>
      <c r="D576" s="156"/>
      <c r="E576" s="39"/>
      <c r="F576" s="69" t="str">
        <f>IF($C$585=0,"",IF(C576="[for completion]","",IF(C576="","",C576/$C$585)))</f>
        <v/>
      </c>
      <c r="G576" s="69" t="str">
        <f>IF($D$585=0,"",IF(D576="[for completion]","",IF(D576="","",D576/$D$585)))</f>
        <v/>
      </c>
    </row>
    <row r="577" spans="1:7" s="2" customFormat="1" hidden="1" x14ac:dyDescent="0.25">
      <c r="A577" s="47" t="s">
        <v>1386</v>
      </c>
      <c r="B577" s="60" t="s">
        <v>1120</v>
      </c>
      <c r="C577" s="133"/>
      <c r="D577" s="156"/>
      <c r="E577" s="39"/>
      <c r="F577" s="69" t="str">
        <f t="shared" ref="F577:F584" si="35">IF($C$585=0,"",IF(C577="[for completion]","",IF(C577="","",C577/$C$585)))</f>
        <v/>
      </c>
      <c r="G577" s="69" t="str">
        <f t="shared" ref="G577:G584" si="36">IF($D$585=0,"",IF(D577="[for completion]","",IF(D577="","",D577/$D$585)))</f>
        <v/>
      </c>
    </row>
    <row r="578" spans="1:7" s="2" customFormat="1" hidden="1" x14ac:dyDescent="0.25">
      <c r="A578" s="47" t="s">
        <v>1387</v>
      </c>
      <c r="B578" s="60" t="s">
        <v>1122</v>
      </c>
      <c r="C578" s="133"/>
      <c r="D578" s="156"/>
      <c r="E578" s="39"/>
      <c r="F578" s="69" t="str">
        <f t="shared" si="35"/>
        <v/>
      </c>
      <c r="G578" s="69" t="str">
        <f t="shared" si="36"/>
        <v/>
      </c>
    </row>
    <row r="579" spans="1:7" s="2" customFormat="1" hidden="1" x14ac:dyDescent="0.25">
      <c r="A579" s="47" t="s">
        <v>1388</v>
      </c>
      <c r="B579" s="60" t="s">
        <v>1124</v>
      </c>
      <c r="C579" s="133"/>
      <c r="D579" s="156"/>
      <c r="E579" s="39"/>
      <c r="F579" s="69" t="str">
        <f t="shared" si="35"/>
        <v/>
      </c>
      <c r="G579" s="69" t="str">
        <f t="shared" si="36"/>
        <v/>
      </c>
    </row>
    <row r="580" spans="1:7" s="2" customFormat="1" hidden="1" x14ac:dyDescent="0.25">
      <c r="A580" s="47" t="s">
        <v>1389</v>
      </c>
      <c r="B580" s="60" t="s">
        <v>1126</v>
      </c>
      <c r="C580" s="133"/>
      <c r="D580" s="53"/>
      <c r="E580" s="39"/>
      <c r="F580" s="69" t="str">
        <f t="shared" si="35"/>
        <v/>
      </c>
      <c r="G580" s="69" t="str">
        <f t="shared" si="36"/>
        <v/>
      </c>
    </row>
    <row r="581" spans="1:7" s="2" customFormat="1" hidden="1" x14ac:dyDescent="0.25">
      <c r="A581" s="47" t="s">
        <v>1390</v>
      </c>
      <c r="B581" s="47" t="s">
        <v>1128</v>
      </c>
      <c r="C581" s="133"/>
      <c r="D581" s="53"/>
      <c r="F581" s="69" t="str">
        <f t="shared" si="35"/>
        <v/>
      </c>
      <c r="G581" s="69" t="str">
        <f t="shared" si="36"/>
        <v/>
      </c>
    </row>
    <row r="582" spans="1:7" s="2" customFormat="1" hidden="1" x14ac:dyDescent="0.25">
      <c r="A582" s="47" t="s">
        <v>1391</v>
      </c>
      <c r="B582" s="47" t="s">
        <v>1130</v>
      </c>
      <c r="C582" s="133"/>
      <c r="D582" s="53"/>
      <c r="F582" s="69" t="str">
        <f t="shared" si="35"/>
        <v/>
      </c>
      <c r="G582" s="69" t="str">
        <f t="shared" si="36"/>
        <v/>
      </c>
    </row>
    <row r="583" spans="1:7" s="2" customFormat="1" hidden="1" x14ac:dyDescent="0.25">
      <c r="A583" s="47" t="s">
        <v>1392</v>
      </c>
      <c r="B583" s="60" t="s">
        <v>1132</v>
      </c>
      <c r="C583" s="133"/>
      <c r="D583" s="53"/>
      <c r="E583" s="39"/>
      <c r="F583" s="69" t="str">
        <f t="shared" si="35"/>
        <v/>
      </c>
      <c r="G583" s="69" t="str">
        <f t="shared" si="36"/>
        <v/>
      </c>
    </row>
    <row r="584" spans="1:7" s="2" customFormat="1" hidden="1" x14ac:dyDescent="0.25">
      <c r="A584" s="47" t="s">
        <v>1393</v>
      </c>
      <c r="B584" s="47" t="s">
        <v>1080</v>
      </c>
      <c r="C584" s="133"/>
      <c r="D584" s="156"/>
      <c r="E584" s="39"/>
      <c r="F584" s="69" t="str">
        <f t="shared" si="35"/>
        <v/>
      </c>
      <c r="G584" s="69" t="str">
        <f t="shared" si="36"/>
        <v/>
      </c>
    </row>
    <row r="585" spans="1:7" s="2" customFormat="1" hidden="1" x14ac:dyDescent="0.25">
      <c r="A585" s="47" t="s">
        <v>1394</v>
      </c>
      <c r="B585" s="60" t="s">
        <v>259</v>
      </c>
      <c r="C585" s="86">
        <f>SUM(C572:C584)</f>
        <v>0</v>
      </c>
      <c r="D585" s="115">
        <f>SUM(D572:D584)</f>
        <v>0</v>
      </c>
      <c r="E585" s="39"/>
      <c r="F585" s="111">
        <f>SUM(F572:F584)</f>
        <v>0</v>
      </c>
      <c r="G585" s="111">
        <f>SUM(G572:G584)</f>
        <v>0</v>
      </c>
    </row>
    <row r="586" spans="1:7" s="2" customFormat="1" hidden="1" x14ac:dyDescent="0.25">
      <c r="A586" s="47" t="s">
        <v>1395</v>
      </c>
      <c r="B586" s="51"/>
      <c r="C586" s="29"/>
      <c r="D586" s="114"/>
      <c r="E586" s="39"/>
      <c r="F586" s="113"/>
      <c r="G586" s="113"/>
    </row>
    <row r="587" spans="1:7" s="2" customFormat="1" hidden="1" x14ac:dyDescent="0.25">
      <c r="A587" s="47" t="s">
        <v>1396</v>
      </c>
      <c r="B587" s="51"/>
      <c r="C587" s="29"/>
      <c r="D587" s="114"/>
      <c r="E587" s="39"/>
      <c r="F587" s="113"/>
      <c r="G587" s="113"/>
    </row>
    <row r="588" spans="1:7" s="2" customFormat="1" hidden="1" x14ac:dyDescent="0.25">
      <c r="A588" s="47" t="s">
        <v>1397</v>
      </c>
      <c r="B588" s="51"/>
      <c r="C588" s="29"/>
      <c r="D588" s="114"/>
      <c r="E588" s="39"/>
      <c r="F588" s="113"/>
      <c r="G588" s="113"/>
    </row>
    <row r="589" spans="1:7" s="2" customFormat="1" hidden="1" x14ac:dyDescent="0.25">
      <c r="A589" s="47" t="s">
        <v>1398</v>
      </c>
      <c r="B589" s="51"/>
      <c r="C589" s="29"/>
      <c r="D589" s="114"/>
      <c r="E589" s="39"/>
      <c r="F589" s="113"/>
      <c r="G589" s="113"/>
    </row>
    <row r="590" spans="1:7" s="2" customFormat="1" hidden="1" x14ac:dyDescent="0.25">
      <c r="A590" s="47" t="s">
        <v>1399</v>
      </c>
      <c r="B590" s="51"/>
      <c r="C590" s="29"/>
      <c r="D590" s="114"/>
      <c r="E590" s="39"/>
      <c r="F590" s="113"/>
      <c r="G590" s="113"/>
    </row>
    <row r="591" spans="1:7" s="2" customFormat="1" hidden="1" x14ac:dyDescent="0.25">
      <c r="A591" s="47" t="s">
        <v>1400</v>
      </c>
      <c r="B591" s="51"/>
      <c r="C591" s="29"/>
      <c r="D591" s="114"/>
      <c r="E591" s="39"/>
      <c r="F591" s="113" t="str">
        <f>IF($C$585=0,"",IF(C591="[for completion]","",IF(C591="","",C591/$C$585)))</f>
        <v/>
      </c>
      <c r="G591" s="113" t="str">
        <f>IF($D$585=0,"",IF(D591="[for completion]","",IF(D591="","",D591/$D$585)))</f>
        <v/>
      </c>
    </row>
    <row r="592" spans="1:7" s="2" customFormat="1" hidden="1" x14ac:dyDescent="0.25">
      <c r="A592" s="47" t="s">
        <v>1401</v>
      </c>
    </row>
    <row r="593" spans="1:7" s="2" customFormat="1" hidden="1" x14ac:dyDescent="0.25">
      <c r="A593" s="47" t="s">
        <v>1402</v>
      </c>
    </row>
    <row r="594" spans="1:7" hidden="1" x14ac:dyDescent="0.25">
      <c r="A594" s="47" t="s">
        <v>1403</v>
      </c>
    </row>
    <row r="595" spans="1:7" hidden="1" x14ac:dyDescent="0.25">
      <c r="A595" s="47" t="s">
        <v>1404</v>
      </c>
    </row>
    <row r="596" spans="1:7" hidden="1" x14ac:dyDescent="0.25">
      <c r="A596" s="85"/>
      <c r="B596" s="85" t="s">
        <v>1405</v>
      </c>
      <c r="C596" s="56" t="s">
        <v>222</v>
      </c>
      <c r="D596" s="56" t="s">
        <v>1333</v>
      </c>
      <c r="E596" s="56"/>
      <c r="F596" s="56" t="s">
        <v>739</v>
      </c>
      <c r="G596" s="56" t="s">
        <v>1334</v>
      </c>
    </row>
    <row r="597" spans="1:7" hidden="1" x14ac:dyDescent="0.25">
      <c r="A597" s="47" t="s">
        <v>1406</v>
      </c>
      <c r="B597" s="60" t="s">
        <v>1163</v>
      </c>
      <c r="C597" s="133"/>
      <c r="D597" s="156"/>
      <c r="E597" s="39"/>
      <c r="F597" s="69" t="str">
        <f>IF($C$601=0,"",IF(C597="[for completion]","",IF(C597="","",C597/$C$601)))</f>
        <v/>
      </c>
      <c r="G597" s="69" t="str">
        <f>IF($D$601=0,"",IF(D597="[for completion]","",IF(D597="","",D597/$D$601)))</f>
        <v/>
      </c>
    </row>
    <row r="598" spans="1:7" hidden="1" x14ac:dyDescent="0.25">
      <c r="A598" s="47" t="s">
        <v>1407</v>
      </c>
      <c r="B598" s="132" t="s">
        <v>1408</v>
      </c>
      <c r="C598" s="133"/>
      <c r="D598" s="156"/>
      <c r="E598" s="39"/>
      <c r="F598" s="69" t="str">
        <f>IF($C$601=0,"",IF(C598="[for completion]","",IF(C598="","",C598/$C$601)))</f>
        <v/>
      </c>
      <c r="G598" s="69" t="str">
        <f>IF($D$601=0,"",IF(D598="[for completion]","",IF(D598="","",D598/$D$601)))</f>
        <v/>
      </c>
    </row>
    <row r="599" spans="1:7" hidden="1" x14ac:dyDescent="0.25">
      <c r="A599" s="47" t="s">
        <v>1409</v>
      </c>
      <c r="B599" s="60" t="s">
        <v>617</v>
      </c>
      <c r="C599" s="133"/>
      <c r="D599" s="156"/>
      <c r="E599" s="39"/>
      <c r="F599" s="69" t="str">
        <f>IF($C$601=0,"",IF(C599="[for completion]","",IF(C599="","",C599/$C$601)))</f>
        <v/>
      </c>
      <c r="G599" s="69" t="str">
        <f>IF($D$601=0,"",IF(D599="[for completion]","",IF(D599="","",D599/$D$601)))</f>
        <v/>
      </c>
    </row>
    <row r="600" spans="1:7" hidden="1" x14ac:dyDescent="0.25">
      <c r="A600" s="47" t="s">
        <v>1410</v>
      </c>
      <c r="B600" s="47" t="s">
        <v>1080</v>
      </c>
      <c r="C600" s="133"/>
      <c r="D600" s="156"/>
      <c r="E600" s="39"/>
      <c r="F600" s="69" t="str">
        <f>IF($C$601=0,"",IF(C600="[for completion]","",IF(C600="","",C600/$C$601)))</f>
        <v/>
      </c>
      <c r="G600" s="69" t="str">
        <f>IF($D$601=0,"",IF(D600="[for completion]","",IF(D600="","",D600/$D$601)))</f>
        <v/>
      </c>
    </row>
    <row r="601" spans="1:7" hidden="1" x14ac:dyDescent="0.25">
      <c r="A601" s="47" t="s">
        <v>1411</v>
      </c>
      <c r="B601" s="60" t="s">
        <v>259</v>
      </c>
      <c r="C601" s="86">
        <f>SUM(C597:C600)</f>
        <v>0</v>
      </c>
      <c r="D601" s="115">
        <f>SUM(D597:D600)</f>
        <v>0</v>
      </c>
      <c r="E601" s="39"/>
      <c r="F601" s="111">
        <f>SUM(F597:F600)</f>
        <v>0</v>
      </c>
      <c r="G601" s="111">
        <f>SUM(G597:G600)</f>
        <v>0</v>
      </c>
    </row>
    <row r="602" spans="1:7" hidden="1" x14ac:dyDescent="0.25"/>
    <row r="603" spans="1:7" hidden="1" x14ac:dyDescent="0.25">
      <c r="A603" s="85"/>
      <c r="B603" s="85" t="s">
        <v>1433</v>
      </c>
      <c r="C603" s="85" t="s">
        <v>1170</v>
      </c>
      <c r="D603" s="85" t="s">
        <v>1412</v>
      </c>
      <c r="E603" s="85"/>
      <c r="F603" s="85" t="s">
        <v>1172</v>
      </c>
      <c r="G603" s="57" t="s">
        <v>1173</v>
      </c>
    </row>
    <row r="604" spans="1:7" hidden="1" x14ac:dyDescent="0.25">
      <c r="A604" s="47" t="s">
        <v>1413</v>
      </c>
      <c r="B604" s="60" t="s">
        <v>1293</v>
      </c>
      <c r="C604" s="133"/>
      <c r="D604" s="133"/>
      <c r="E604" s="135"/>
      <c r="F604" s="133"/>
      <c r="G604" s="133"/>
    </row>
    <row r="605" spans="1:7" hidden="1" x14ac:dyDescent="0.25">
      <c r="A605" s="47" t="s">
        <v>1414</v>
      </c>
      <c r="B605" s="60" t="s">
        <v>1295</v>
      </c>
      <c r="C605" s="133"/>
      <c r="D605" s="133"/>
      <c r="E605" s="135"/>
      <c r="F605" s="133"/>
      <c r="G605" s="133"/>
    </row>
    <row r="606" spans="1:7" hidden="1" x14ac:dyDescent="0.25">
      <c r="A606" s="47" t="s">
        <v>1415</v>
      </c>
      <c r="B606" s="60" t="s">
        <v>1297</v>
      </c>
      <c r="C606" s="133"/>
      <c r="D606" s="133"/>
      <c r="E606" s="135"/>
      <c r="F606" s="133"/>
      <c r="G606" s="133"/>
    </row>
    <row r="607" spans="1:7" hidden="1" x14ac:dyDescent="0.25">
      <c r="A607" s="47" t="s">
        <v>1416</v>
      </c>
      <c r="B607" s="60" t="s">
        <v>1299</v>
      </c>
      <c r="C607" s="133"/>
      <c r="D607" s="133"/>
      <c r="E607" s="135"/>
      <c r="F607" s="133"/>
      <c r="G607" s="133"/>
    </row>
    <row r="608" spans="1:7" hidden="1" x14ac:dyDescent="0.25">
      <c r="A608" s="47" t="s">
        <v>1417</v>
      </c>
      <c r="B608" s="60" t="s">
        <v>1301</v>
      </c>
      <c r="C608" s="133"/>
      <c r="D608" s="133"/>
      <c r="E608" s="135"/>
      <c r="F608" s="133"/>
      <c r="G608" s="133"/>
    </row>
    <row r="609" spans="1:7" hidden="1" x14ac:dyDescent="0.25">
      <c r="A609" s="47" t="s">
        <v>1418</v>
      </c>
      <c r="B609" s="60" t="s">
        <v>1303</v>
      </c>
      <c r="C609" s="133"/>
      <c r="D609" s="133"/>
      <c r="E609" s="135"/>
      <c r="F609" s="133"/>
      <c r="G609" s="133"/>
    </row>
    <row r="610" spans="1:7" hidden="1" x14ac:dyDescent="0.25">
      <c r="A610" s="47" t="s">
        <v>1419</v>
      </c>
      <c r="B610" s="60" t="s">
        <v>1305</v>
      </c>
      <c r="C610" s="133"/>
      <c r="D610" s="133"/>
      <c r="E610" s="135"/>
      <c r="F610" s="133"/>
      <c r="G610" s="133"/>
    </row>
    <row r="611" spans="1:7" hidden="1" x14ac:dyDescent="0.25">
      <c r="A611" s="47" t="s">
        <v>1420</v>
      </c>
      <c r="B611" s="60" t="s">
        <v>1307</v>
      </c>
      <c r="C611" s="133"/>
      <c r="D611" s="133"/>
      <c r="E611" s="135"/>
      <c r="F611" s="133"/>
      <c r="G611" s="133"/>
    </row>
    <row r="612" spans="1:7" hidden="1" x14ac:dyDescent="0.25">
      <c r="A612" s="47" t="s">
        <v>1421</v>
      </c>
      <c r="B612" s="60" t="s">
        <v>1309</v>
      </c>
      <c r="C612" s="133"/>
      <c r="D612" s="133"/>
      <c r="E612" s="135"/>
      <c r="F612" s="133"/>
      <c r="G612" s="133"/>
    </row>
    <row r="613" spans="1:7" hidden="1" x14ac:dyDescent="0.25">
      <c r="A613" s="47" t="s">
        <v>1422</v>
      </c>
      <c r="B613" s="60" t="s">
        <v>1311</v>
      </c>
      <c r="C613" s="133"/>
      <c r="D613" s="133"/>
      <c r="E613" s="135"/>
      <c r="F613" s="133"/>
      <c r="G613" s="133"/>
    </row>
    <row r="614" spans="1:7" hidden="1" x14ac:dyDescent="0.25">
      <c r="A614" s="47" t="s">
        <v>1423</v>
      </c>
      <c r="B614" s="60" t="s">
        <v>1313</v>
      </c>
      <c r="C614" s="133"/>
      <c r="D614" s="133"/>
      <c r="E614" s="135"/>
      <c r="F614" s="133"/>
      <c r="G614" s="133"/>
    </row>
    <row r="615" spans="1:7" hidden="1" x14ac:dyDescent="0.25">
      <c r="A615" s="47" t="s">
        <v>1424</v>
      </c>
      <c r="B615" s="60" t="s">
        <v>1315</v>
      </c>
      <c r="C615" s="133"/>
      <c r="D615" s="133"/>
      <c r="E615" s="135"/>
      <c r="F615" s="133"/>
      <c r="G615" s="133"/>
    </row>
    <row r="616" spans="1:7" hidden="1" x14ac:dyDescent="0.25">
      <c r="A616" s="47" t="s">
        <v>1425</v>
      </c>
      <c r="B616" s="60" t="s">
        <v>257</v>
      </c>
      <c r="C616" s="133"/>
      <c r="D616" s="133"/>
      <c r="E616" s="135"/>
      <c r="F616" s="133"/>
      <c r="G616" s="133"/>
    </row>
    <row r="617" spans="1:7" hidden="1" x14ac:dyDescent="0.25">
      <c r="A617" s="47" t="s">
        <v>1426</v>
      </c>
      <c r="B617" s="60" t="s">
        <v>259</v>
      </c>
      <c r="C617" s="86">
        <f>SUM(C604:C616)</f>
        <v>0</v>
      </c>
      <c r="D617" s="86">
        <f>SUM(D604:D616)</f>
        <v>0</v>
      </c>
      <c r="E617" s="31"/>
      <c r="F617" s="29"/>
      <c r="G617" s="69" t="str">
        <f>IF($D$393=0,"",IF(#REF!="[For completion]","",#REF!/$D$393))</f>
        <v/>
      </c>
    </row>
    <row r="618" spans="1:7" hidden="1" x14ac:dyDescent="0.25">
      <c r="A618" s="47" t="s">
        <v>1427</v>
      </c>
      <c r="B618" s="47" t="s">
        <v>1183</v>
      </c>
      <c r="C618" s="2"/>
      <c r="D618" s="2"/>
      <c r="E618" s="2"/>
      <c r="F618" s="133" t="s">
        <v>188</v>
      </c>
      <c r="G618" s="69" t="str">
        <f>IF($D$622=0,"",IF(D617="[for completion]","",IF(D617="","",D617/$D$622)))</f>
        <v/>
      </c>
    </row>
    <row r="619" spans="1:7" hidden="1" x14ac:dyDescent="0.25">
      <c r="A619" s="47" t="s">
        <v>1428</v>
      </c>
      <c r="G619" s="113" t="str">
        <f>IF($D$622=0,"",IF(D618="[for completion]","",IF(D618="","",D618/$D$622)))</f>
        <v/>
      </c>
    </row>
    <row r="620" spans="1:7" hidden="1" x14ac:dyDescent="0.25">
      <c r="A620" s="47" t="s">
        <v>1429</v>
      </c>
      <c r="B620" s="51"/>
      <c r="C620" s="29"/>
      <c r="D620" s="114"/>
      <c r="E620" s="31"/>
      <c r="F620" s="113"/>
      <c r="G620" s="113" t="str">
        <f t="shared" ref="G620:G622" si="37">IF($D$622=0,"",IF(D620="[for completion]","",IF(D620="","",D620/$D$622)))</f>
        <v/>
      </c>
    </row>
    <row r="621" spans="1:7" hidden="1" x14ac:dyDescent="0.25">
      <c r="A621" s="47" t="s">
        <v>1430</v>
      </c>
      <c r="B621" s="51"/>
      <c r="C621" s="29"/>
      <c r="D621" s="114"/>
      <c r="E621" s="31"/>
      <c r="F621" s="113"/>
      <c r="G621" s="113" t="str">
        <f t="shared" si="37"/>
        <v/>
      </c>
    </row>
    <row r="622" spans="1:7" hidden="1" x14ac:dyDescent="0.25">
      <c r="A622" s="47" t="s">
        <v>1431</v>
      </c>
      <c r="B622" s="51"/>
      <c r="C622" s="29"/>
      <c r="D622" s="114"/>
      <c r="E622" s="31"/>
      <c r="F622" s="113"/>
      <c r="G622" s="113" t="str">
        <f t="shared" si="37"/>
        <v/>
      </c>
    </row>
  </sheetData>
  <sheetProtection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B153:B158 B163:B168 C160:D168 B175:B178 C170:D178 B181:B184 C180:D184 C187:D187 F187:G187 C189:D189 F216:G216 B190:D213 C216:D216 D241:D248 D287:D304 D310:D327 D333:D345 D358:D364 D368:D371 D219:D226 D238 F150:F158 F160:F168 F170:F178 F180:F184" name="Mortgage Assets II_1"/>
    <protectedRange sqref="B228:D236 F228:G236 F238:G238 B250:D258 F250:G258 B266:C275 B280:C285 C277:C279 F277:G285 D277:D285 C425:D425 D260:D275 F260:G275 C260:C265 C216 F216:G216 C241:C248 C219:C226 C238" name="Mortgage Asset IV_1"/>
    <protectedRange sqref="C3 B16:D26 F16:F26 B163:B168 B37:B42 C36:D42 F36:F42 C73:D75 F73:F75 B88:D97 B29:D34 F28:F34 F77:F97 C77:D87 F45:F71 C45:D71 C28:D28 C12:C14 B99:D148 E99:F99 F100:F148"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ignoredErrors>
    <ignoredError sqref="F227:G22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76" zoomScale="98" zoomScaleNormal="98" workbookViewId="0">
      <selection activeCell="C18" sqref="C18"/>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1437</v>
      </c>
      <c r="B1" s="1"/>
      <c r="C1" s="22" t="s">
        <v>175</v>
      </c>
    </row>
    <row r="2" spans="1:3" x14ac:dyDescent="0.25">
      <c r="B2" s="31"/>
      <c r="C2" s="31"/>
    </row>
    <row r="3" spans="1:3" x14ac:dyDescent="0.25">
      <c r="A3" s="136" t="s">
        <v>1438</v>
      </c>
      <c r="B3" s="137"/>
      <c r="C3" s="31"/>
    </row>
    <row r="4" spans="1:3" x14ac:dyDescent="0.25">
      <c r="C4" s="31"/>
    </row>
    <row r="5" spans="1:3" ht="37.5" x14ac:dyDescent="0.25">
      <c r="A5" s="44" t="s">
        <v>185</v>
      </c>
      <c r="B5" s="44" t="s">
        <v>1439</v>
      </c>
      <c r="C5" s="138" t="s">
        <v>1440</v>
      </c>
    </row>
    <row r="6" spans="1:3" ht="30" x14ac:dyDescent="0.25">
      <c r="A6" s="95" t="s">
        <v>1441</v>
      </c>
      <c r="B6" s="48" t="s">
        <v>1442</v>
      </c>
      <c r="C6" s="139" t="s">
        <v>1443</v>
      </c>
    </row>
    <row r="7" spans="1:3" ht="30" x14ac:dyDescent="0.25">
      <c r="A7" s="95" t="s">
        <v>1444</v>
      </c>
      <c r="B7" s="48" t="s">
        <v>1445</v>
      </c>
      <c r="C7" s="139" t="s">
        <v>1446</v>
      </c>
    </row>
    <row r="8" spans="1:3" ht="30" x14ac:dyDescent="0.25">
      <c r="A8" s="95" t="s">
        <v>1447</v>
      </c>
      <c r="B8" s="48" t="s">
        <v>1448</v>
      </c>
      <c r="C8" s="139" t="s">
        <v>1449</v>
      </c>
    </row>
    <row r="9" spans="1:3" ht="30" x14ac:dyDescent="0.25">
      <c r="A9" s="95" t="s">
        <v>1450</v>
      </c>
      <c r="B9" s="48" t="s">
        <v>1451</v>
      </c>
      <c r="C9" s="181" t="s">
        <v>1673</v>
      </c>
    </row>
    <row r="10" spans="1:3" ht="75" customHeight="1" x14ac:dyDescent="0.25">
      <c r="A10" s="95" t="s">
        <v>1452</v>
      </c>
      <c r="B10" s="48" t="s">
        <v>1453</v>
      </c>
      <c r="C10" s="181" t="s">
        <v>1684</v>
      </c>
    </row>
    <row r="11" spans="1:3" ht="82.5" customHeight="1" x14ac:dyDescent="0.25">
      <c r="A11" s="95" t="s">
        <v>1454</v>
      </c>
      <c r="B11" s="48" t="s">
        <v>1455</v>
      </c>
      <c r="C11" s="181" t="s">
        <v>1674</v>
      </c>
    </row>
    <row r="12" spans="1:3" ht="75" x14ac:dyDescent="0.25">
      <c r="A12" s="95" t="s">
        <v>1456</v>
      </c>
      <c r="B12" s="48" t="s">
        <v>1457</v>
      </c>
      <c r="C12" s="181" t="s">
        <v>1675</v>
      </c>
    </row>
    <row r="13" spans="1:3" x14ac:dyDescent="0.25">
      <c r="A13" s="95" t="s">
        <v>1458</v>
      </c>
      <c r="B13" s="48" t="s">
        <v>1459</v>
      </c>
      <c r="C13" s="181" t="s">
        <v>1676</v>
      </c>
    </row>
    <row r="14" spans="1:3" ht="60" x14ac:dyDescent="0.25">
      <c r="A14" s="95" t="s">
        <v>1460</v>
      </c>
      <c r="B14" s="48" t="s">
        <v>1461</v>
      </c>
      <c r="C14" s="181" t="s">
        <v>1677</v>
      </c>
    </row>
    <row r="15" spans="1:3" ht="60" x14ac:dyDescent="0.25">
      <c r="A15" s="95" t="s">
        <v>1462</v>
      </c>
      <c r="B15" s="48" t="s">
        <v>1463</v>
      </c>
      <c r="C15" s="181" t="s">
        <v>1678</v>
      </c>
    </row>
    <row r="16" spans="1:3" x14ac:dyDescent="0.25">
      <c r="A16" s="95" t="s">
        <v>1464</v>
      </c>
      <c r="B16" s="48" t="s">
        <v>1465</v>
      </c>
      <c r="C16" s="181" t="s">
        <v>1679</v>
      </c>
    </row>
    <row r="17" spans="1:3" ht="30" customHeight="1" x14ac:dyDescent="0.25">
      <c r="A17" s="95" t="s">
        <v>1466</v>
      </c>
      <c r="B17" s="140" t="s">
        <v>1467</v>
      </c>
      <c r="C17" s="181" t="s">
        <v>1680</v>
      </c>
    </row>
    <row r="18" spans="1:3" ht="90" x14ac:dyDescent="0.25">
      <c r="A18" s="95" t="s">
        <v>1468</v>
      </c>
      <c r="B18" s="140" t="s">
        <v>1469</v>
      </c>
      <c r="C18" s="181" t="s">
        <v>1681</v>
      </c>
    </row>
    <row r="19" spans="1:3" x14ac:dyDescent="0.25">
      <c r="A19" s="95" t="s">
        <v>1470</v>
      </c>
      <c r="B19" s="140" t="s">
        <v>1471</v>
      </c>
      <c r="C19" s="181" t="s">
        <v>1682</v>
      </c>
    </row>
    <row r="20" spans="1:3" ht="240" x14ac:dyDescent="0.25">
      <c r="A20" s="95" t="s">
        <v>1472</v>
      </c>
      <c r="B20" s="48" t="s">
        <v>1473</v>
      </c>
      <c r="C20" s="181" t="s">
        <v>1683</v>
      </c>
    </row>
    <row r="21" spans="1:3" x14ac:dyDescent="0.25">
      <c r="A21" s="95" t="s">
        <v>1474</v>
      </c>
      <c r="B21" s="67" t="s">
        <v>1475</v>
      </c>
      <c r="C21" s="182"/>
    </row>
    <row r="22" spans="1:3" x14ac:dyDescent="0.25">
      <c r="A22" s="95" t="s">
        <v>1476</v>
      </c>
      <c r="B22" s="141"/>
      <c r="C22" s="141"/>
    </row>
    <row r="23" spans="1:3" outlineLevel="1" x14ac:dyDescent="0.25">
      <c r="A23" s="95" t="s">
        <v>1477</v>
      </c>
      <c r="B23" s="53"/>
      <c r="C23" s="53"/>
    </row>
    <row r="24" spans="1:3" outlineLevel="1" x14ac:dyDescent="0.25">
      <c r="A24" s="95" t="s">
        <v>1478</v>
      </c>
      <c r="B24" s="127"/>
      <c r="C24" s="53"/>
    </row>
    <row r="25" spans="1:3" outlineLevel="1" x14ac:dyDescent="0.25">
      <c r="A25" s="95" t="s">
        <v>1479</v>
      </c>
      <c r="B25" s="127"/>
      <c r="C25" s="53"/>
    </row>
    <row r="26" spans="1:3" outlineLevel="1" x14ac:dyDescent="0.25">
      <c r="A26" s="95" t="s">
        <v>1480</v>
      </c>
      <c r="B26" s="127"/>
      <c r="C26" s="53"/>
    </row>
    <row r="27" spans="1:3" outlineLevel="1" x14ac:dyDescent="0.25">
      <c r="A27" s="95" t="s">
        <v>1481</v>
      </c>
      <c r="B27" s="127"/>
      <c r="C27" s="53"/>
    </row>
    <row r="28" spans="1:3" ht="18.75" outlineLevel="1" x14ac:dyDescent="0.25">
      <c r="A28" s="44"/>
      <c r="B28" s="44" t="s">
        <v>1482</v>
      </c>
      <c r="C28" s="138" t="s">
        <v>1440</v>
      </c>
    </row>
    <row r="29" spans="1:3" outlineLevel="1" x14ac:dyDescent="0.25">
      <c r="A29" s="95" t="s">
        <v>1483</v>
      </c>
      <c r="B29" s="48" t="s">
        <v>1484</v>
      </c>
      <c r="C29" s="53"/>
    </row>
    <row r="30" spans="1:3" outlineLevel="1" x14ac:dyDescent="0.25">
      <c r="A30" s="95" t="s">
        <v>1485</v>
      </c>
      <c r="B30" s="48" t="s">
        <v>1486</v>
      </c>
      <c r="C30" s="53"/>
    </row>
    <row r="31" spans="1:3" outlineLevel="1" x14ac:dyDescent="0.25">
      <c r="A31" s="95" t="s">
        <v>1487</v>
      </c>
      <c r="B31" s="48" t="s">
        <v>1488</v>
      </c>
      <c r="C31" s="53"/>
    </row>
    <row r="32" spans="1:3" ht="30" outlineLevel="1" x14ac:dyDescent="0.25">
      <c r="A32" s="95" t="s">
        <v>1489</v>
      </c>
      <c r="B32" s="142" t="s">
        <v>1490</v>
      </c>
      <c r="C32" s="53"/>
    </row>
    <row r="33" spans="1:3" outlineLevel="1" x14ac:dyDescent="0.25">
      <c r="A33" s="95" t="s">
        <v>1491</v>
      </c>
      <c r="B33" s="143"/>
      <c r="C33" s="53"/>
    </row>
    <row r="34" spans="1:3" outlineLevel="1" x14ac:dyDescent="0.25">
      <c r="A34" s="95" t="s">
        <v>1492</v>
      </c>
      <c r="B34" s="143"/>
      <c r="C34" s="53"/>
    </row>
    <row r="35" spans="1:3" outlineLevel="1" x14ac:dyDescent="0.25">
      <c r="A35" s="95" t="s">
        <v>1493</v>
      </c>
      <c r="B35" s="143"/>
      <c r="C35" s="53"/>
    </row>
    <row r="36" spans="1:3" outlineLevel="1" x14ac:dyDescent="0.25">
      <c r="A36" s="95" t="s">
        <v>1494</v>
      </c>
      <c r="B36" s="143"/>
      <c r="C36" s="53"/>
    </row>
    <row r="37" spans="1:3" outlineLevel="1" x14ac:dyDescent="0.25">
      <c r="A37" s="95" t="s">
        <v>1495</v>
      </c>
      <c r="B37" s="143"/>
      <c r="C37" s="53"/>
    </row>
    <row r="38" spans="1:3" outlineLevel="1" x14ac:dyDescent="0.25">
      <c r="A38" s="95" t="s">
        <v>1496</v>
      </c>
      <c r="B38" s="143"/>
      <c r="C38" s="53"/>
    </row>
    <row r="39" spans="1:3" outlineLevel="1" x14ac:dyDescent="0.25">
      <c r="A39" s="95" t="s">
        <v>1497</v>
      </c>
      <c r="B39" s="143"/>
      <c r="C39" s="53"/>
    </row>
    <row r="40" spans="1:3" outlineLevel="1" x14ac:dyDescent="0.25">
      <c r="A40" s="95" t="s">
        <v>1498</v>
      </c>
      <c r="B40" s="2"/>
      <c r="C40" s="53"/>
    </row>
    <row r="41" spans="1:3" outlineLevel="1" x14ac:dyDescent="0.25">
      <c r="A41" s="95" t="s">
        <v>1499</v>
      </c>
      <c r="B41" s="143"/>
      <c r="C41" s="53"/>
    </row>
    <row r="42" spans="1:3" outlineLevel="1" x14ac:dyDescent="0.25">
      <c r="A42" s="95" t="s">
        <v>1500</v>
      </c>
      <c r="B42" s="143"/>
      <c r="C42" s="53"/>
    </row>
    <row r="43" spans="1:3" outlineLevel="1" x14ac:dyDescent="0.25">
      <c r="A43" s="95" t="s">
        <v>1501</v>
      </c>
      <c r="B43" s="143"/>
      <c r="C43" s="53"/>
    </row>
    <row r="44" spans="1:3" ht="18.75" x14ac:dyDescent="0.25">
      <c r="A44" s="44"/>
      <c r="B44" s="44" t="s">
        <v>1502</v>
      </c>
      <c r="C44" s="138" t="s">
        <v>1503</v>
      </c>
    </row>
    <row r="45" spans="1:3" x14ac:dyDescent="0.25">
      <c r="A45" s="95" t="s">
        <v>1504</v>
      </c>
      <c r="B45" s="140" t="s">
        <v>1505</v>
      </c>
      <c r="C45" s="53" t="s">
        <v>1506</v>
      </c>
    </row>
    <row r="46" spans="1:3" x14ac:dyDescent="0.25">
      <c r="A46" s="95" t="s">
        <v>1507</v>
      </c>
      <c r="B46" s="140" t="s">
        <v>1508</v>
      </c>
      <c r="C46" s="53" t="s">
        <v>1509</v>
      </c>
    </row>
    <row r="47" spans="1:3" x14ac:dyDescent="0.25">
      <c r="A47" s="95" t="s">
        <v>1510</v>
      </c>
      <c r="B47" s="140" t="s">
        <v>1511</v>
      </c>
      <c r="C47" s="53" t="s">
        <v>1512</v>
      </c>
    </row>
    <row r="48" spans="1:3" outlineLevel="1" x14ac:dyDescent="0.25">
      <c r="A48" s="95" t="s">
        <v>1513</v>
      </c>
      <c r="B48" s="142" t="s">
        <v>1514</v>
      </c>
      <c r="C48" s="53" t="s">
        <v>1515</v>
      </c>
    </row>
    <row r="49" spans="1:3" outlineLevel="1" x14ac:dyDescent="0.25">
      <c r="A49" s="95" t="s">
        <v>1516</v>
      </c>
      <c r="B49" s="144"/>
      <c r="C49" s="53"/>
    </row>
    <row r="50" spans="1:3" outlineLevel="1" x14ac:dyDescent="0.25">
      <c r="A50" s="95" t="s">
        <v>1517</v>
      </c>
      <c r="B50" s="145"/>
      <c r="C50" s="53"/>
    </row>
    <row r="51" spans="1:3" ht="18.75" x14ac:dyDescent="0.25">
      <c r="A51" s="44"/>
      <c r="B51" s="44" t="s">
        <v>1518</v>
      </c>
      <c r="C51" s="138" t="s">
        <v>1440</v>
      </c>
    </row>
    <row r="52" spans="1:3" x14ac:dyDescent="0.25">
      <c r="A52" s="95" t="s">
        <v>1519</v>
      </c>
      <c r="B52" s="48"/>
      <c r="C52" s="53"/>
    </row>
    <row r="53" spans="1:3" x14ac:dyDescent="0.25">
      <c r="A53" s="95" t="s">
        <v>1520</v>
      </c>
      <c r="B53" s="144" t="s">
        <v>1775</v>
      </c>
      <c r="C53" s="141" t="s">
        <v>1931</v>
      </c>
    </row>
    <row r="54" spans="1:3" x14ac:dyDescent="0.25">
      <c r="A54" s="95" t="s">
        <v>1521</v>
      </c>
      <c r="B54" s="144" t="s">
        <v>1927</v>
      </c>
      <c r="C54" s="141" t="s">
        <v>1932</v>
      </c>
    </row>
    <row r="55" spans="1:3" x14ac:dyDescent="0.25">
      <c r="A55" s="95" t="s">
        <v>1522</v>
      </c>
      <c r="B55" s="144" t="s">
        <v>1928</v>
      </c>
      <c r="C55" s="141" t="s">
        <v>1933</v>
      </c>
    </row>
    <row r="56" spans="1:3" ht="30" x14ac:dyDescent="0.25">
      <c r="A56" s="95" t="s">
        <v>1523</v>
      </c>
      <c r="B56" s="144" t="s">
        <v>1929</v>
      </c>
      <c r="C56" s="141" t="s">
        <v>1934</v>
      </c>
    </row>
    <row r="57" spans="1:3" x14ac:dyDescent="0.25">
      <c r="A57" s="95" t="s">
        <v>1524</v>
      </c>
      <c r="B57" s="144" t="s">
        <v>1930</v>
      </c>
      <c r="C57" s="141" t="s">
        <v>1935</v>
      </c>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6"/>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7"/>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BC419"/>
  <sheetViews>
    <sheetView showGridLines="0" tabSelected="1" topLeftCell="A150" zoomScale="184" zoomScaleNormal="184" workbookViewId="0">
      <selection activeCell="J162" sqref="J162:V162"/>
    </sheetView>
  </sheetViews>
  <sheetFormatPr defaultRowHeight="15" x14ac:dyDescent="0.25"/>
  <cols>
    <col min="1" max="2" width="10.28515625" style="210" customWidth="1"/>
    <col min="3" max="3" width="10.42578125" style="210" customWidth="1"/>
    <col min="4" max="4" width="1.7109375" style="210" customWidth="1"/>
    <col min="5" max="5" width="0.5703125" style="210" customWidth="1"/>
    <col min="6" max="6" width="5.7109375" style="210" customWidth="1"/>
    <col min="7" max="7" width="1.140625" style="210" customWidth="1"/>
    <col min="8" max="8" width="0.7109375" style="210" customWidth="1"/>
    <col min="9" max="9" width="2.140625" style="210" customWidth="1"/>
    <col min="10" max="10" width="1.140625" style="210" customWidth="1"/>
    <col min="11" max="11" width="2.140625" style="210" customWidth="1"/>
    <col min="12" max="12" width="0.42578125" style="210" customWidth="1"/>
    <col min="13" max="13" width="0.28515625" style="210" customWidth="1"/>
    <col min="14" max="14" width="2" style="210" customWidth="1"/>
    <col min="15" max="15" width="0.42578125" style="210" customWidth="1"/>
    <col min="16" max="16" width="6.28515625" style="210" customWidth="1"/>
    <col min="17" max="17" width="2.85546875" style="210" customWidth="1"/>
    <col min="18" max="18" width="0.28515625" style="210" customWidth="1"/>
    <col min="19" max="19" width="0.85546875" style="210" customWidth="1"/>
    <col min="20" max="20" width="0.5703125" style="210" customWidth="1"/>
    <col min="21" max="21" width="0.140625" style="210" customWidth="1"/>
    <col min="22" max="22" width="4.5703125" style="210" customWidth="1"/>
    <col min="23" max="23" width="2.42578125" style="210" customWidth="1"/>
    <col min="24" max="24" width="0.7109375" style="210" customWidth="1"/>
    <col min="25" max="25" width="0.140625" style="210" customWidth="1"/>
    <col min="26" max="26" width="2.42578125" style="210" customWidth="1"/>
    <col min="27" max="27" width="0.42578125" style="210" customWidth="1"/>
    <col min="28" max="28" width="1.42578125" style="210" customWidth="1"/>
    <col min="29" max="29" width="0" style="210" hidden="1" customWidth="1"/>
    <col min="30" max="30" width="3" style="210" customWidth="1"/>
    <col min="31" max="31" width="8.7109375" style="210" customWidth="1"/>
    <col min="32" max="32" width="1" style="210" customWidth="1"/>
    <col min="33" max="34" width="0.140625" style="210" customWidth="1"/>
    <col min="35" max="35" width="5.28515625" style="210" customWidth="1"/>
    <col min="36" max="36" width="2.85546875" style="210" customWidth="1"/>
    <col min="37" max="37" width="2.42578125" style="210" customWidth="1"/>
    <col min="38" max="38" width="0.42578125" style="210" customWidth="1"/>
    <col min="39" max="39" width="5.7109375" style="210" customWidth="1"/>
    <col min="40" max="40" width="0.85546875" style="210" customWidth="1"/>
    <col min="41" max="41" width="1.28515625" style="210" customWidth="1"/>
    <col min="42" max="42" width="0" style="210" hidden="1" customWidth="1"/>
    <col min="43" max="43" width="0.42578125" style="210" customWidth="1"/>
    <col min="44" max="44" width="1" style="210" customWidth="1"/>
    <col min="45" max="45" width="1.5703125" style="210" customWidth="1"/>
    <col min="46" max="47" width="3" style="210" customWidth="1"/>
    <col min="48" max="48" width="0.42578125" style="210" customWidth="1"/>
    <col min="49" max="49" width="0.7109375" style="210" customWidth="1"/>
    <col min="50" max="50" width="9.28515625" style="210" customWidth="1"/>
    <col min="51" max="51" width="0.140625" style="210" customWidth="1"/>
    <col min="52" max="54" width="0" style="210" hidden="1" customWidth="1"/>
    <col min="55" max="55" width="0.140625" style="210" customWidth="1"/>
    <col min="56" max="56" width="0" style="210" hidden="1" customWidth="1"/>
    <col min="57" max="16384" width="9.140625" style="210"/>
  </cols>
  <sheetData>
    <row r="1" spans="1:55" ht="9" customHeight="1" x14ac:dyDescent="0.25"/>
    <row r="2" spans="1:55" ht="33" customHeight="1" x14ac:dyDescent="0.25">
      <c r="A2" s="302" t="s">
        <v>1937</v>
      </c>
      <c r="B2" s="302"/>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row>
    <row r="3" spans="1:55" ht="39.75" customHeight="1" x14ac:dyDescent="0.25">
      <c r="A3" s="224"/>
      <c r="B3" s="224"/>
      <c r="C3" s="224"/>
      <c r="D3" s="224"/>
      <c r="E3" s="224"/>
    </row>
    <row r="4" spans="1:55" ht="0" hidden="1" customHeight="1" x14ac:dyDescent="0.25"/>
    <row r="5" spans="1:55" ht="9" customHeight="1" x14ac:dyDescent="0.25"/>
    <row r="6" spans="1:55" ht="174" customHeight="1" x14ac:dyDescent="0.25">
      <c r="A6" s="303" t="s">
        <v>1685</v>
      </c>
      <c r="B6" s="303"/>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row>
    <row r="7" spans="1:55" ht="3.95" customHeight="1" x14ac:dyDescent="0.25"/>
    <row r="8" spans="1:55" ht="14.45" customHeight="1" x14ac:dyDescent="0.25">
      <c r="A8" s="243" t="s">
        <v>1686</v>
      </c>
      <c r="B8" s="243"/>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row>
    <row r="9" spans="1:55" x14ac:dyDescent="0.25">
      <c r="A9" s="211" t="s">
        <v>1687</v>
      </c>
      <c r="B9" s="211" t="s">
        <v>1938</v>
      </c>
      <c r="C9" s="274" t="s">
        <v>1688</v>
      </c>
      <c r="D9" s="224"/>
      <c r="E9" s="274" t="s">
        <v>1689</v>
      </c>
      <c r="F9" s="224"/>
      <c r="G9" s="224"/>
      <c r="H9" s="224"/>
      <c r="I9" s="224"/>
      <c r="J9" s="224"/>
      <c r="K9" s="274" t="s">
        <v>1690</v>
      </c>
      <c r="L9" s="224"/>
      <c r="M9" s="224"/>
      <c r="N9" s="224"/>
      <c r="O9" s="224"/>
      <c r="P9" s="224"/>
      <c r="Q9" s="274" t="s">
        <v>1691</v>
      </c>
      <c r="R9" s="224"/>
      <c r="S9" s="224"/>
      <c r="T9" s="224"/>
      <c r="U9" s="224"/>
      <c r="V9" s="224"/>
      <c r="W9" s="224"/>
      <c r="X9" s="274" t="s">
        <v>1692</v>
      </c>
      <c r="Y9" s="224"/>
      <c r="Z9" s="224"/>
      <c r="AA9" s="224"/>
      <c r="AB9" s="224"/>
      <c r="AC9" s="224"/>
      <c r="AD9" s="224"/>
      <c r="AE9" s="224"/>
      <c r="AF9" s="224"/>
      <c r="AG9" s="224"/>
      <c r="AH9" s="274" t="s">
        <v>1693</v>
      </c>
      <c r="AI9" s="224"/>
      <c r="AJ9" s="224"/>
      <c r="AK9" s="224"/>
      <c r="AL9" s="224"/>
      <c r="AM9" s="224"/>
      <c r="AN9" s="224"/>
      <c r="AO9" s="224"/>
      <c r="AP9" s="224"/>
      <c r="AQ9" s="224"/>
      <c r="AR9" s="274" t="s">
        <v>1694</v>
      </c>
      <c r="AS9" s="224"/>
      <c r="AT9" s="224"/>
      <c r="AU9" s="224"/>
      <c r="AV9" s="224"/>
      <c r="AW9" s="274" t="s">
        <v>1695</v>
      </c>
      <c r="AX9" s="224"/>
      <c r="AY9" s="224"/>
      <c r="AZ9" s="224"/>
      <c r="BA9" s="224"/>
      <c r="BB9" s="224"/>
      <c r="BC9" s="224"/>
    </row>
    <row r="10" spans="1:55" x14ac:dyDescent="0.25">
      <c r="A10" s="212" t="s">
        <v>1696</v>
      </c>
      <c r="B10" s="212" t="s">
        <v>1939</v>
      </c>
      <c r="C10" s="226" t="s">
        <v>1697</v>
      </c>
      <c r="D10" s="224"/>
      <c r="E10" s="226" t="s">
        <v>1698</v>
      </c>
      <c r="F10" s="224"/>
      <c r="G10" s="224"/>
      <c r="H10" s="224"/>
      <c r="I10" s="224"/>
      <c r="J10" s="224"/>
      <c r="K10" s="227">
        <v>744350000</v>
      </c>
      <c r="L10" s="224"/>
      <c r="M10" s="224"/>
      <c r="N10" s="224"/>
      <c r="O10" s="224"/>
      <c r="P10" s="224"/>
      <c r="Q10" s="228">
        <v>46837</v>
      </c>
      <c r="R10" s="224"/>
      <c r="S10" s="224"/>
      <c r="T10" s="224"/>
      <c r="U10" s="224"/>
      <c r="V10" s="224"/>
      <c r="W10" s="224"/>
      <c r="X10" s="228">
        <v>47202</v>
      </c>
      <c r="Y10" s="224"/>
      <c r="Z10" s="224"/>
      <c r="AA10" s="224"/>
      <c r="AB10" s="224"/>
      <c r="AC10" s="224"/>
      <c r="AD10" s="224"/>
      <c r="AE10" s="224"/>
      <c r="AF10" s="224"/>
      <c r="AG10" s="224"/>
      <c r="AH10" s="304">
        <v>1E-4</v>
      </c>
      <c r="AI10" s="224"/>
      <c r="AJ10" s="224"/>
      <c r="AK10" s="224"/>
      <c r="AL10" s="224"/>
      <c r="AM10" s="224"/>
      <c r="AN10" s="224"/>
      <c r="AO10" s="224"/>
      <c r="AP10" s="224"/>
      <c r="AQ10" s="224"/>
      <c r="AR10" s="226" t="s">
        <v>1699</v>
      </c>
      <c r="AS10" s="224"/>
      <c r="AT10" s="224"/>
      <c r="AU10" s="224"/>
      <c r="AV10" s="224"/>
      <c r="AW10" s="226" t="s">
        <v>1700</v>
      </c>
      <c r="AX10" s="224"/>
      <c r="AY10" s="224"/>
      <c r="AZ10" s="224"/>
      <c r="BA10" s="224"/>
      <c r="BB10" s="224"/>
      <c r="BC10" s="224"/>
    </row>
    <row r="11" spans="1:55" x14ac:dyDescent="0.25">
      <c r="A11" s="212" t="s">
        <v>1701</v>
      </c>
      <c r="B11" s="212" t="s">
        <v>1940</v>
      </c>
      <c r="C11" s="226" t="s">
        <v>1702</v>
      </c>
      <c r="D11" s="224"/>
      <c r="E11" s="226" t="s">
        <v>1703</v>
      </c>
      <c r="F11" s="224"/>
      <c r="G11" s="224"/>
      <c r="H11" s="224"/>
      <c r="I11" s="224"/>
      <c r="J11" s="224"/>
      <c r="K11" s="227">
        <v>1114500000</v>
      </c>
      <c r="L11" s="224"/>
      <c r="M11" s="224"/>
      <c r="N11" s="224"/>
      <c r="O11" s="224"/>
      <c r="P11" s="224"/>
      <c r="Q11" s="228">
        <v>46294</v>
      </c>
      <c r="R11" s="224"/>
      <c r="S11" s="224"/>
      <c r="T11" s="224"/>
      <c r="U11" s="224"/>
      <c r="V11" s="224"/>
      <c r="W11" s="224"/>
      <c r="X11" s="228">
        <v>46659</v>
      </c>
      <c r="Y11" s="224"/>
      <c r="Z11" s="224"/>
      <c r="AA11" s="224"/>
      <c r="AB11" s="224"/>
      <c r="AC11" s="224"/>
      <c r="AD11" s="224"/>
      <c r="AE11" s="224"/>
      <c r="AF11" s="224"/>
      <c r="AG11" s="224"/>
      <c r="AH11" s="304">
        <v>1E-4</v>
      </c>
      <c r="AI11" s="224"/>
      <c r="AJ11" s="224"/>
      <c r="AK11" s="224"/>
      <c r="AL11" s="224"/>
      <c r="AM11" s="224"/>
      <c r="AN11" s="224"/>
      <c r="AO11" s="224"/>
      <c r="AP11" s="224"/>
      <c r="AQ11" s="224"/>
      <c r="AR11" s="226" t="s">
        <v>1699</v>
      </c>
      <c r="AS11" s="224"/>
      <c r="AT11" s="224"/>
      <c r="AU11" s="224"/>
      <c r="AV11" s="224"/>
      <c r="AW11" s="226" t="s">
        <v>1700</v>
      </c>
      <c r="AX11" s="224"/>
      <c r="AY11" s="224"/>
      <c r="AZ11" s="224"/>
      <c r="BA11" s="224"/>
      <c r="BB11" s="224"/>
      <c r="BC11" s="224"/>
    </row>
    <row r="12" spans="1:55" x14ac:dyDescent="0.25">
      <c r="A12" s="212" t="s">
        <v>1704</v>
      </c>
      <c r="B12" s="212" t="s">
        <v>1941</v>
      </c>
      <c r="C12" s="226" t="s">
        <v>1705</v>
      </c>
      <c r="D12" s="224"/>
      <c r="E12" s="226" t="s">
        <v>1706</v>
      </c>
      <c r="F12" s="224"/>
      <c r="G12" s="224"/>
      <c r="H12" s="224"/>
      <c r="I12" s="224"/>
      <c r="J12" s="224"/>
      <c r="K12" s="227">
        <v>1416430000</v>
      </c>
      <c r="L12" s="224"/>
      <c r="M12" s="224"/>
      <c r="N12" s="224"/>
      <c r="O12" s="224"/>
      <c r="P12" s="224"/>
      <c r="Q12" s="228">
        <v>46414</v>
      </c>
      <c r="R12" s="224"/>
      <c r="S12" s="224"/>
      <c r="T12" s="224"/>
      <c r="U12" s="224"/>
      <c r="V12" s="224"/>
      <c r="W12" s="224"/>
      <c r="X12" s="228">
        <v>46779</v>
      </c>
      <c r="Y12" s="224"/>
      <c r="Z12" s="224"/>
      <c r="AA12" s="224"/>
      <c r="AB12" s="224"/>
      <c r="AC12" s="224"/>
      <c r="AD12" s="224"/>
      <c r="AE12" s="224"/>
      <c r="AF12" s="224"/>
      <c r="AG12" s="224"/>
      <c r="AH12" s="304">
        <v>1.25E-3</v>
      </c>
      <c r="AI12" s="224"/>
      <c r="AJ12" s="224"/>
      <c r="AK12" s="224"/>
      <c r="AL12" s="224"/>
      <c r="AM12" s="224"/>
      <c r="AN12" s="224"/>
      <c r="AO12" s="224"/>
      <c r="AP12" s="224"/>
      <c r="AQ12" s="224"/>
      <c r="AR12" s="226" t="s">
        <v>1699</v>
      </c>
      <c r="AS12" s="224"/>
      <c r="AT12" s="224"/>
      <c r="AU12" s="224"/>
      <c r="AV12" s="224"/>
      <c r="AW12" s="226" t="s">
        <v>1700</v>
      </c>
      <c r="AX12" s="224"/>
      <c r="AY12" s="224"/>
      <c r="AZ12" s="224"/>
      <c r="BA12" s="224"/>
      <c r="BB12" s="224"/>
      <c r="BC12" s="224"/>
    </row>
    <row r="13" spans="1:55" x14ac:dyDescent="0.25">
      <c r="A13" s="212" t="s">
        <v>1707</v>
      </c>
      <c r="B13" s="212" t="s">
        <v>1942</v>
      </c>
      <c r="C13" s="226" t="s">
        <v>1708</v>
      </c>
      <c r="D13" s="224"/>
      <c r="E13" s="226" t="s">
        <v>1709</v>
      </c>
      <c r="F13" s="224"/>
      <c r="G13" s="224"/>
      <c r="H13" s="224"/>
      <c r="I13" s="224"/>
      <c r="J13" s="224"/>
      <c r="K13" s="227">
        <v>1559862500</v>
      </c>
      <c r="L13" s="224"/>
      <c r="M13" s="224"/>
      <c r="N13" s="224"/>
      <c r="O13" s="224"/>
      <c r="P13" s="224"/>
      <c r="Q13" s="228">
        <v>46483</v>
      </c>
      <c r="R13" s="224"/>
      <c r="S13" s="224"/>
      <c r="T13" s="224"/>
      <c r="U13" s="224"/>
      <c r="V13" s="224"/>
      <c r="W13" s="224"/>
      <c r="X13" s="228">
        <v>46849</v>
      </c>
      <c r="Y13" s="224"/>
      <c r="Z13" s="224"/>
      <c r="AA13" s="224"/>
      <c r="AB13" s="224"/>
      <c r="AC13" s="224"/>
      <c r="AD13" s="224"/>
      <c r="AE13" s="224"/>
      <c r="AF13" s="224"/>
      <c r="AG13" s="224"/>
      <c r="AH13" s="304">
        <v>2.9000000000000001E-2</v>
      </c>
      <c r="AI13" s="224"/>
      <c r="AJ13" s="224"/>
      <c r="AK13" s="224"/>
      <c r="AL13" s="224"/>
      <c r="AM13" s="224"/>
      <c r="AN13" s="224"/>
      <c r="AO13" s="224"/>
      <c r="AP13" s="224"/>
      <c r="AQ13" s="224"/>
      <c r="AR13" s="226" t="s">
        <v>1699</v>
      </c>
      <c r="AS13" s="224"/>
      <c r="AT13" s="224"/>
      <c r="AU13" s="224"/>
      <c r="AV13" s="224"/>
      <c r="AW13" s="226" t="s">
        <v>1700</v>
      </c>
      <c r="AX13" s="224"/>
      <c r="AY13" s="224"/>
      <c r="AZ13" s="224"/>
      <c r="BA13" s="224"/>
      <c r="BB13" s="224"/>
      <c r="BC13" s="224"/>
    </row>
    <row r="14" spans="1:55" x14ac:dyDescent="0.25">
      <c r="A14" s="212" t="s">
        <v>1710</v>
      </c>
      <c r="B14" s="212" t="s">
        <v>1943</v>
      </c>
      <c r="C14" s="226" t="s">
        <v>1711</v>
      </c>
      <c r="D14" s="224"/>
      <c r="E14" s="226" t="s">
        <v>1712</v>
      </c>
      <c r="F14" s="224"/>
      <c r="G14" s="224"/>
      <c r="H14" s="224"/>
      <c r="I14" s="224"/>
      <c r="J14" s="224"/>
      <c r="K14" s="227">
        <v>1209375000</v>
      </c>
      <c r="L14" s="224"/>
      <c r="M14" s="224"/>
      <c r="N14" s="224"/>
      <c r="O14" s="224"/>
      <c r="P14" s="224"/>
      <c r="Q14" s="228">
        <v>46147</v>
      </c>
      <c r="R14" s="224"/>
      <c r="S14" s="224"/>
      <c r="T14" s="224"/>
      <c r="U14" s="224"/>
      <c r="V14" s="224"/>
      <c r="W14" s="224"/>
      <c r="X14" s="228">
        <v>46512</v>
      </c>
      <c r="Y14" s="224"/>
      <c r="Z14" s="224"/>
      <c r="AA14" s="224"/>
      <c r="AB14" s="224"/>
      <c r="AC14" s="224"/>
      <c r="AD14" s="224"/>
      <c r="AE14" s="224"/>
      <c r="AF14" s="224"/>
      <c r="AG14" s="224"/>
      <c r="AH14" s="226" t="s">
        <v>1713</v>
      </c>
      <c r="AI14" s="224"/>
      <c r="AJ14" s="224"/>
      <c r="AK14" s="224"/>
      <c r="AL14" s="224"/>
      <c r="AM14" s="224"/>
      <c r="AN14" s="224"/>
      <c r="AO14" s="224"/>
      <c r="AP14" s="224"/>
      <c r="AQ14" s="224"/>
      <c r="AR14" s="226" t="s">
        <v>1714</v>
      </c>
      <c r="AS14" s="224"/>
      <c r="AT14" s="224"/>
      <c r="AU14" s="224"/>
      <c r="AV14" s="224"/>
      <c r="AW14" s="226" t="s">
        <v>1700</v>
      </c>
      <c r="AX14" s="224"/>
      <c r="AY14" s="224"/>
      <c r="AZ14" s="224"/>
      <c r="BA14" s="224"/>
      <c r="BB14" s="224"/>
      <c r="BC14" s="224"/>
    </row>
    <row r="15" spans="1:55" x14ac:dyDescent="0.25">
      <c r="A15" s="212" t="s">
        <v>1715</v>
      </c>
      <c r="B15" s="212" t="s">
        <v>1944</v>
      </c>
      <c r="C15" s="226" t="s">
        <v>1716</v>
      </c>
      <c r="D15" s="224"/>
      <c r="E15" s="226" t="s">
        <v>1717</v>
      </c>
      <c r="F15" s="224"/>
      <c r="G15" s="224"/>
      <c r="H15" s="224"/>
      <c r="I15" s="224"/>
      <c r="J15" s="224"/>
      <c r="K15" s="227">
        <v>383037200</v>
      </c>
      <c r="L15" s="224"/>
      <c r="M15" s="224"/>
      <c r="N15" s="224"/>
      <c r="O15" s="224"/>
      <c r="P15" s="224"/>
      <c r="Q15" s="228">
        <v>46694</v>
      </c>
      <c r="R15" s="224"/>
      <c r="S15" s="224"/>
      <c r="T15" s="224"/>
      <c r="U15" s="224"/>
      <c r="V15" s="224"/>
      <c r="W15" s="224"/>
      <c r="X15" s="228">
        <v>47060</v>
      </c>
      <c r="Y15" s="224"/>
      <c r="Z15" s="224"/>
      <c r="AA15" s="224"/>
      <c r="AB15" s="224"/>
      <c r="AC15" s="224"/>
      <c r="AD15" s="224"/>
      <c r="AE15" s="224"/>
      <c r="AF15" s="224"/>
      <c r="AG15" s="224"/>
      <c r="AH15" s="304">
        <v>1.9574999999999999E-2</v>
      </c>
      <c r="AI15" s="224"/>
      <c r="AJ15" s="224"/>
      <c r="AK15" s="224"/>
      <c r="AL15" s="224"/>
      <c r="AM15" s="224"/>
      <c r="AN15" s="224"/>
      <c r="AO15" s="224"/>
      <c r="AP15" s="224"/>
      <c r="AQ15" s="224"/>
      <c r="AR15" s="226" t="s">
        <v>1699</v>
      </c>
      <c r="AS15" s="224"/>
      <c r="AT15" s="224"/>
      <c r="AU15" s="224"/>
      <c r="AV15" s="224"/>
      <c r="AW15" s="226" t="s">
        <v>1700</v>
      </c>
      <c r="AX15" s="224"/>
      <c r="AY15" s="224"/>
      <c r="AZ15" s="224"/>
      <c r="BA15" s="224"/>
      <c r="BB15" s="224"/>
      <c r="BC15" s="224"/>
    </row>
    <row r="16" spans="1:55" x14ac:dyDescent="0.25">
      <c r="A16" s="212" t="s">
        <v>1718</v>
      </c>
      <c r="B16" s="212" t="s">
        <v>1945</v>
      </c>
      <c r="C16" s="226" t="s">
        <v>1705</v>
      </c>
      <c r="D16" s="224"/>
      <c r="E16" s="226" t="s">
        <v>1719</v>
      </c>
      <c r="F16" s="224"/>
      <c r="G16" s="224"/>
      <c r="H16" s="224"/>
      <c r="I16" s="224"/>
      <c r="J16" s="224"/>
      <c r="K16" s="227">
        <v>1467885000</v>
      </c>
      <c r="L16" s="224"/>
      <c r="M16" s="224"/>
      <c r="N16" s="224"/>
      <c r="O16" s="224"/>
      <c r="P16" s="224"/>
      <c r="Q16" s="228">
        <v>46868</v>
      </c>
      <c r="R16" s="224"/>
      <c r="S16" s="224"/>
      <c r="T16" s="224"/>
      <c r="U16" s="224"/>
      <c r="V16" s="224"/>
      <c r="W16" s="224"/>
      <c r="X16" s="228">
        <v>47233</v>
      </c>
      <c r="Y16" s="224"/>
      <c r="Z16" s="224"/>
      <c r="AA16" s="224"/>
      <c r="AB16" s="224"/>
      <c r="AC16" s="224"/>
      <c r="AD16" s="224"/>
      <c r="AE16" s="224"/>
      <c r="AF16" s="224"/>
      <c r="AG16" s="224"/>
      <c r="AH16" s="304">
        <v>3.5000000000000003E-2</v>
      </c>
      <c r="AI16" s="224"/>
      <c r="AJ16" s="224"/>
      <c r="AK16" s="224"/>
      <c r="AL16" s="224"/>
      <c r="AM16" s="224"/>
      <c r="AN16" s="224"/>
      <c r="AO16" s="224"/>
      <c r="AP16" s="224"/>
      <c r="AQ16" s="224"/>
      <c r="AR16" s="226" t="s">
        <v>1699</v>
      </c>
      <c r="AS16" s="224"/>
      <c r="AT16" s="224"/>
      <c r="AU16" s="224"/>
      <c r="AV16" s="224"/>
      <c r="AW16" s="226" t="s">
        <v>1700</v>
      </c>
      <c r="AX16" s="224"/>
      <c r="AY16" s="224"/>
      <c r="AZ16" s="224"/>
      <c r="BA16" s="224"/>
      <c r="BB16" s="224"/>
      <c r="BC16" s="224"/>
    </row>
    <row r="17" spans="1:55" x14ac:dyDescent="0.25">
      <c r="A17" s="212" t="s">
        <v>1720</v>
      </c>
      <c r="B17" s="212" t="s">
        <v>1946</v>
      </c>
      <c r="C17" s="226" t="s">
        <v>1702</v>
      </c>
      <c r="D17" s="224"/>
      <c r="E17" s="226" t="s">
        <v>1721</v>
      </c>
      <c r="F17" s="224"/>
      <c r="G17" s="224"/>
      <c r="H17" s="224"/>
      <c r="I17" s="224"/>
      <c r="J17" s="224"/>
      <c r="K17" s="227">
        <v>1126785000</v>
      </c>
      <c r="L17" s="224"/>
      <c r="M17" s="224"/>
      <c r="N17" s="224"/>
      <c r="O17" s="224"/>
      <c r="P17" s="224"/>
      <c r="Q17" s="228">
        <v>47044</v>
      </c>
      <c r="R17" s="224"/>
      <c r="S17" s="224"/>
      <c r="T17" s="224"/>
      <c r="U17" s="224"/>
      <c r="V17" s="224"/>
      <c r="W17" s="224"/>
      <c r="X17" s="228">
        <v>47409</v>
      </c>
      <c r="Y17" s="224"/>
      <c r="Z17" s="224"/>
      <c r="AA17" s="224"/>
      <c r="AB17" s="224"/>
      <c r="AC17" s="224"/>
      <c r="AD17" s="224"/>
      <c r="AE17" s="224"/>
      <c r="AF17" s="224"/>
      <c r="AG17" s="224"/>
      <c r="AH17" s="304">
        <v>2.75E-2</v>
      </c>
      <c r="AI17" s="224"/>
      <c r="AJ17" s="224"/>
      <c r="AK17" s="224"/>
      <c r="AL17" s="224"/>
      <c r="AM17" s="224"/>
      <c r="AN17" s="224"/>
      <c r="AO17" s="224"/>
      <c r="AP17" s="224"/>
      <c r="AQ17" s="224"/>
      <c r="AR17" s="226" t="s">
        <v>1699</v>
      </c>
      <c r="AS17" s="224"/>
      <c r="AT17" s="224"/>
      <c r="AU17" s="224"/>
      <c r="AV17" s="224"/>
      <c r="AW17" s="226" t="s">
        <v>1700</v>
      </c>
      <c r="AX17" s="224"/>
      <c r="AY17" s="224"/>
      <c r="AZ17" s="224"/>
      <c r="BA17" s="224"/>
      <c r="BB17" s="224"/>
      <c r="BC17" s="224"/>
    </row>
    <row r="18" spans="1:55" x14ac:dyDescent="0.25">
      <c r="A18" s="212" t="s">
        <v>1947</v>
      </c>
      <c r="B18" s="212" t="s">
        <v>1948</v>
      </c>
      <c r="C18" s="226" t="s">
        <v>1705</v>
      </c>
      <c r="D18" s="224"/>
      <c r="E18" s="226" t="s">
        <v>1949</v>
      </c>
      <c r="F18" s="224"/>
      <c r="G18" s="224"/>
      <c r="H18" s="224"/>
      <c r="I18" s="224"/>
      <c r="J18" s="224"/>
      <c r="K18" s="227">
        <v>1617500000</v>
      </c>
      <c r="L18" s="224"/>
      <c r="M18" s="224"/>
      <c r="N18" s="224"/>
      <c r="O18" s="224"/>
      <c r="P18" s="224"/>
      <c r="Q18" s="228">
        <v>47868</v>
      </c>
      <c r="R18" s="224"/>
      <c r="S18" s="224"/>
      <c r="T18" s="224"/>
      <c r="U18" s="224"/>
      <c r="V18" s="224"/>
      <c r="W18" s="224"/>
      <c r="X18" s="228">
        <v>48233</v>
      </c>
      <c r="Y18" s="224"/>
      <c r="Z18" s="224"/>
      <c r="AA18" s="224"/>
      <c r="AB18" s="224"/>
      <c r="AC18" s="224"/>
      <c r="AD18" s="224"/>
      <c r="AE18" s="224"/>
      <c r="AF18" s="224"/>
      <c r="AG18" s="224"/>
      <c r="AH18" s="304">
        <v>2.75E-2</v>
      </c>
      <c r="AI18" s="224"/>
      <c r="AJ18" s="224"/>
      <c r="AK18" s="224"/>
      <c r="AL18" s="224"/>
      <c r="AM18" s="224"/>
      <c r="AN18" s="224"/>
      <c r="AO18" s="224"/>
      <c r="AP18" s="224"/>
      <c r="AQ18" s="224"/>
      <c r="AR18" s="226" t="s">
        <v>1699</v>
      </c>
      <c r="AS18" s="224"/>
      <c r="AT18" s="224"/>
      <c r="AU18" s="224"/>
      <c r="AV18" s="224"/>
      <c r="AW18" s="226" t="s">
        <v>1700</v>
      </c>
      <c r="AX18" s="224"/>
      <c r="AY18" s="224"/>
      <c r="AZ18" s="224"/>
      <c r="BA18" s="224"/>
      <c r="BB18" s="224"/>
      <c r="BC18" s="224"/>
    </row>
    <row r="19" spans="1:55" ht="15.75" thickBot="1" x14ac:dyDescent="0.3">
      <c r="A19" s="213" t="s">
        <v>1636</v>
      </c>
      <c r="B19" s="213"/>
      <c r="C19" s="230" t="s">
        <v>1636</v>
      </c>
      <c r="D19" s="224"/>
      <c r="E19" s="230" t="s">
        <v>1636</v>
      </c>
      <c r="F19" s="224"/>
      <c r="G19" s="224"/>
      <c r="H19" s="224"/>
      <c r="I19" s="224"/>
      <c r="J19" s="224"/>
      <c r="K19" s="305">
        <v>10639724700</v>
      </c>
      <c r="L19" s="277"/>
      <c r="M19" s="277"/>
      <c r="N19" s="277"/>
      <c r="O19" s="277"/>
      <c r="P19" s="277"/>
      <c r="Q19" s="230" t="s">
        <v>1636</v>
      </c>
      <c r="R19" s="224"/>
      <c r="S19" s="224"/>
      <c r="T19" s="224"/>
      <c r="U19" s="224"/>
      <c r="V19" s="224"/>
      <c r="W19" s="224"/>
      <c r="X19" s="230" t="s">
        <v>1636</v>
      </c>
      <c r="Y19" s="224"/>
      <c r="Z19" s="224"/>
      <c r="AA19" s="224"/>
      <c r="AB19" s="224"/>
      <c r="AC19" s="224"/>
      <c r="AD19" s="224"/>
      <c r="AE19" s="224"/>
      <c r="AF19" s="224"/>
      <c r="AG19" s="224"/>
      <c r="AH19" s="230" t="s">
        <v>1636</v>
      </c>
      <c r="AI19" s="224"/>
      <c r="AJ19" s="224"/>
      <c r="AK19" s="224"/>
      <c r="AL19" s="224"/>
      <c r="AM19" s="224"/>
      <c r="AN19" s="224"/>
      <c r="AO19" s="224"/>
      <c r="AP19" s="224"/>
      <c r="AQ19" s="224"/>
      <c r="AR19" s="230" t="s">
        <v>1636</v>
      </c>
      <c r="AS19" s="224"/>
      <c r="AT19" s="224"/>
      <c r="AU19" s="224"/>
      <c r="AV19" s="224"/>
      <c r="AW19" s="230" t="s">
        <v>1636</v>
      </c>
      <c r="AX19" s="224"/>
      <c r="AY19" s="224"/>
      <c r="AZ19" s="224"/>
      <c r="BA19" s="224"/>
      <c r="BB19" s="224"/>
      <c r="BC19" s="224"/>
    </row>
    <row r="20" spans="1:55" ht="0" hidden="1" customHeight="1" x14ac:dyDescent="0.25"/>
    <row r="21" spans="1:55" ht="22.35" customHeight="1" thickTop="1" x14ac:dyDescent="0.25"/>
    <row r="22" spans="1:55" ht="10.9" customHeight="1" x14ac:dyDescent="0.25">
      <c r="A22" s="223" t="s">
        <v>1722</v>
      </c>
      <c r="B22" s="223"/>
      <c r="C22" s="224"/>
      <c r="D22" s="224"/>
      <c r="E22" s="224"/>
      <c r="F22" s="224"/>
      <c r="G22" s="224"/>
      <c r="H22" s="224"/>
      <c r="I22" s="224"/>
      <c r="J22" s="224"/>
      <c r="K22" s="224"/>
      <c r="L22" s="224"/>
      <c r="M22" s="224"/>
      <c r="N22" s="224"/>
      <c r="O22" s="224"/>
      <c r="P22" s="224"/>
      <c r="Q22" s="224"/>
      <c r="R22" s="224"/>
      <c r="S22" s="224"/>
      <c r="T22" s="306">
        <v>21.674568000000001</v>
      </c>
      <c r="U22" s="224"/>
      <c r="V22" s="224"/>
      <c r="W22" s="224"/>
      <c r="X22" s="224"/>
      <c r="Y22" s="224"/>
      <c r="Z22" s="224"/>
      <c r="AA22" s="224"/>
      <c r="AB22" s="224"/>
    </row>
    <row r="23" spans="1:55" ht="10.9" customHeight="1" x14ac:dyDescent="0.25">
      <c r="A23" s="223" t="s">
        <v>1723</v>
      </c>
      <c r="B23" s="223"/>
      <c r="C23" s="224"/>
      <c r="D23" s="224"/>
      <c r="E23" s="224"/>
      <c r="F23" s="224"/>
      <c r="G23" s="224"/>
      <c r="H23" s="224"/>
      <c r="I23" s="224"/>
      <c r="J23" s="224"/>
      <c r="K23" s="224"/>
      <c r="L23" s="224"/>
      <c r="M23" s="224"/>
      <c r="N23" s="224"/>
      <c r="O23" s="224"/>
      <c r="P23" s="224"/>
      <c r="Q23" s="224"/>
      <c r="R23" s="224"/>
      <c r="S23" s="224"/>
      <c r="T23" s="306">
        <v>25.204999999999998</v>
      </c>
      <c r="U23" s="224"/>
      <c r="V23" s="224"/>
      <c r="W23" s="224"/>
      <c r="X23" s="224"/>
      <c r="Y23" s="224"/>
      <c r="Z23" s="224"/>
      <c r="AA23" s="224"/>
      <c r="AB23" s="224"/>
    </row>
    <row r="24" spans="1:55" ht="7.7" customHeight="1" x14ac:dyDescent="0.25"/>
    <row r="25" spans="1:55" ht="14.45" customHeight="1" x14ac:dyDescent="0.25">
      <c r="A25" s="244" t="s">
        <v>1724</v>
      </c>
      <c r="B25" s="244"/>
      <c r="C25" s="224"/>
      <c r="D25" s="224"/>
      <c r="E25" s="224"/>
      <c r="F25" s="224"/>
      <c r="G25" s="224"/>
      <c r="H25" s="224"/>
      <c r="I25" s="224"/>
      <c r="J25" s="224"/>
      <c r="K25" s="224"/>
      <c r="L25" s="224"/>
      <c r="M25" s="224"/>
      <c r="N25" s="224"/>
      <c r="O25" s="224"/>
      <c r="P25" s="224"/>
      <c r="Q25" s="224"/>
      <c r="R25" s="224"/>
      <c r="S25" s="224"/>
      <c r="T25" s="307" t="s">
        <v>1725</v>
      </c>
      <c r="U25" s="224"/>
      <c r="V25" s="224"/>
      <c r="W25" s="224"/>
      <c r="X25" s="224"/>
      <c r="Y25" s="224"/>
      <c r="Z25" s="224"/>
      <c r="AA25" s="224"/>
      <c r="AB25" s="224"/>
      <c r="AD25" s="307" t="s">
        <v>1726</v>
      </c>
      <c r="AE25" s="224"/>
      <c r="AF25" s="224"/>
      <c r="AG25" s="224"/>
      <c r="AH25" s="224"/>
      <c r="AI25" s="224"/>
      <c r="AJ25" s="307" t="s">
        <v>1727</v>
      </c>
      <c r="AK25" s="224"/>
      <c r="AL25" s="224"/>
      <c r="AM25" s="224"/>
      <c r="AN25" s="224"/>
      <c r="AO25" s="224"/>
    </row>
    <row r="26" spans="1:55" ht="10.9" customHeight="1" x14ac:dyDescent="0.25">
      <c r="A26" s="223" t="s">
        <v>1696</v>
      </c>
      <c r="B26" s="223"/>
      <c r="C26" s="224"/>
      <c r="D26" s="224"/>
      <c r="E26" s="224"/>
      <c r="F26" s="224"/>
      <c r="G26" s="224"/>
      <c r="H26" s="224"/>
      <c r="I26" s="224"/>
      <c r="J26" s="224"/>
      <c r="K26" s="224"/>
      <c r="L26" s="224"/>
      <c r="M26" s="224"/>
      <c r="N26" s="224"/>
      <c r="O26" s="224"/>
      <c r="P26" s="224"/>
      <c r="Q26" s="224"/>
      <c r="R26" s="224"/>
      <c r="S26" s="224"/>
      <c r="T26" s="225" t="s">
        <v>1728</v>
      </c>
      <c r="U26" s="224"/>
      <c r="V26" s="224"/>
      <c r="W26" s="224"/>
      <c r="X26" s="224"/>
      <c r="Y26" s="224"/>
      <c r="Z26" s="224"/>
      <c r="AA26" s="224"/>
      <c r="AB26" s="224"/>
      <c r="AD26" s="225" t="s">
        <v>1729</v>
      </c>
      <c r="AE26" s="224"/>
      <c r="AF26" s="224"/>
      <c r="AG26" s="224"/>
      <c r="AH26" s="224"/>
      <c r="AI26" s="224"/>
      <c r="AJ26" s="225" t="s">
        <v>1729</v>
      </c>
      <c r="AK26" s="224"/>
      <c r="AL26" s="224"/>
      <c r="AM26" s="224"/>
      <c r="AN26" s="224"/>
      <c r="AO26" s="224"/>
    </row>
    <row r="27" spans="1:55" ht="10.9" customHeight="1" x14ac:dyDescent="0.25">
      <c r="A27" s="223" t="s">
        <v>1701</v>
      </c>
      <c r="B27" s="223"/>
      <c r="C27" s="224"/>
      <c r="D27" s="224"/>
      <c r="E27" s="224"/>
      <c r="F27" s="224"/>
      <c r="G27" s="224"/>
      <c r="H27" s="224"/>
      <c r="I27" s="224"/>
      <c r="J27" s="224"/>
      <c r="K27" s="224"/>
      <c r="L27" s="224"/>
      <c r="M27" s="224"/>
      <c r="N27" s="224"/>
      <c r="O27" s="224"/>
      <c r="P27" s="224"/>
      <c r="Q27" s="224"/>
      <c r="R27" s="224"/>
      <c r="S27" s="224"/>
      <c r="T27" s="225" t="s">
        <v>1728</v>
      </c>
      <c r="U27" s="224"/>
      <c r="V27" s="224"/>
      <c r="W27" s="224"/>
      <c r="X27" s="224"/>
      <c r="Y27" s="224"/>
      <c r="Z27" s="224"/>
      <c r="AA27" s="224"/>
      <c r="AB27" s="224"/>
      <c r="AD27" s="225" t="s">
        <v>1729</v>
      </c>
      <c r="AE27" s="224"/>
      <c r="AF27" s="224"/>
      <c r="AG27" s="224"/>
      <c r="AH27" s="224"/>
      <c r="AI27" s="224"/>
      <c r="AJ27" s="225" t="s">
        <v>1729</v>
      </c>
      <c r="AK27" s="224"/>
      <c r="AL27" s="224"/>
      <c r="AM27" s="224"/>
      <c r="AN27" s="224"/>
      <c r="AO27" s="224"/>
    </row>
    <row r="28" spans="1:55" ht="10.9" customHeight="1" x14ac:dyDescent="0.25">
      <c r="A28" s="223" t="s">
        <v>1704</v>
      </c>
      <c r="B28" s="223"/>
      <c r="C28" s="224"/>
      <c r="D28" s="224"/>
      <c r="E28" s="224"/>
      <c r="F28" s="224"/>
      <c r="G28" s="224"/>
      <c r="H28" s="224"/>
      <c r="I28" s="224"/>
      <c r="J28" s="224"/>
      <c r="K28" s="224"/>
      <c r="L28" s="224"/>
      <c r="M28" s="224"/>
      <c r="N28" s="224"/>
      <c r="O28" s="224"/>
      <c r="P28" s="224"/>
      <c r="Q28" s="224"/>
      <c r="R28" s="224"/>
      <c r="S28" s="224"/>
      <c r="T28" s="225" t="s">
        <v>1728</v>
      </c>
      <c r="U28" s="224"/>
      <c r="V28" s="224"/>
      <c r="W28" s="224"/>
      <c r="X28" s="224"/>
      <c r="Y28" s="224"/>
      <c r="Z28" s="224"/>
      <c r="AA28" s="224"/>
      <c r="AB28" s="224"/>
      <c r="AD28" s="225" t="s">
        <v>1729</v>
      </c>
      <c r="AE28" s="224"/>
      <c r="AF28" s="224"/>
      <c r="AG28" s="224"/>
      <c r="AH28" s="224"/>
      <c r="AI28" s="224"/>
      <c r="AJ28" s="225" t="s">
        <v>1729</v>
      </c>
      <c r="AK28" s="224"/>
      <c r="AL28" s="224"/>
      <c r="AM28" s="224"/>
      <c r="AN28" s="224"/>
      <c r="AO28" s="224"/>
    </row>
    <row r="29" spans="1:55" ht="10.9" customHeight="1" x14ac:dyDescent="0.25">
      <c r="A29" s="223" t="s">
        <v>1707</v>
      </c>
      <c r="B29" s="223"/>
      <c r="C29" s="224"/>
      <c r="D29" s="224"/>
      <c r="E29" s="224"/>
      <c r="F29" s="224"/>
      <c r="G29" s="224"/>
      <c r="H29" s="224"/>
      <c r="I29" s="224"/>
      <c r="J29" s="224"/>
      <c r="K29" s="224"/>
      <c r="L29" s="224"/>
      <c r="M29" s="224"/>
      <c r="N29" s="224"/>
      <c r="O29" s="224"/>
      <c r="P29" s="224"/>
      <c r="Q29" s="224"/>
      <c r="R29" s="224"/>
      <c r="S29" s="224"/>
      <c r="T29" s="225" t="s">
        <v>1728</v>
      </c>
      <c r="U29" s="224"/>
      <c r="V29" s="224"/>
      <c r="W29" s="224"/>
      <c r="X29" s="224"/>
      <c r="Y29" s="224"/>
      <c r="Z29" s="224"/>
      <c r="AA29" s="224"/>
      <c r="AB29" s="224"/>
      <c r="AD29" s="225" t="s">
        <v>1729</v>
      </c>
      <c r="AE29" s="224"/>
      <c r="AF29" s="224"/>
      <c r="AG29" s="224"/>
      <c r="AH29" s="224"/>
      <c r="AI29" s="224"/>
      <c r="AJ29" s="225" t="s">
        <v>1729</v>
      </c>
      <c r="AK29" s="224"/>
      <c r="AL29" s="224"/>
      <c r="AM29" s="224"/>
      <c r="AN29" s="224"/>
      <c r="AO29" s="224"/>
    </row>
    <row r="30" spans="1:55" ht="10.9" customHeight="1" x14ac:dyDescent="0.25">
      <c r="A30" s="223" t="s">
        <v>1710</v>
      </c>
      <c r="B30" s="223"/>
      <c r="C30" s="224"/>
      <c r="D30" s="224"/>
      <c r="E30" s="224"/>
      <c r="F30" s="224"/>
      <c r="G30" s="224"/>
      <c r="H30" s="224"/>
      <c r="I30" s="224"/>
      <c r="J30" s="224"/>
      <c r="K30" s="224"/>
      <c r="L30" s="224"/>
      <c r="M30" s="224"/>
      <c r="N30" s="224"/>
      <c r="O30" s="224"/>
      <c r="P30" s="224"/>
      <c r="Q30" s="224"/>
      <c r="R30" s="224"/>
      <c r="S30" s="224"/>
      <c r="T30" s="225" t="s">
        <v>1728</v>
      </c>
      <c r="U30" s="224"/>
      <c r="V30" s="224"/>
      <c r="W30" s="224"/>
      <c r="X30" s="224"/>
      <c r="Y30" s="224"/>
      <c r="Z30" s="224"/>
      <c r="AA30" s="224"/>
      <c r="AB30" s="224"/>
      <c r="AD30" s="225" t="s">
        <v>1729</v>
      </c>
      <c r="AE30" s="224"/>
      <c r="AF30" s="224"/>
      <c r="AG30" s="224"/>
      <c r="AH30" s="224"/>
      <c r="AI30" s="224"/>
      <c r="AJ30" s="225" t="s">
        <v>1729</v>
      </c>
      <c r="AK30" s="224"/>
      <c r="AL30" s="224"/>
      <c r="AM30" s="224"/>
      <c r="AN30" s="224"/>
      <c r="AO30" s="224"/>
    </row>
    <row r="31" spans="1:55" ht="10.9" customHeight="1" x14ac:dyDescent="0.25">
      <c r="A31" s="223" t="s">
        <v>1715</v>
      </c>
      <c r="B31" s="223"/>
      <c r="C31" s="224"/>
      <c r="D31" s="224"/>
      <c r="E31" s="224"/>
      <c r="F31" s="224"/>
      <c r="G31" s="224"/>
      <c r="H31" s="224"/>
      <c r="I31" s="224"/>
      <c r="J31" s="224"/>
      <c r="K31" s="224"/>
      <c r="L31" s="224"/>
      <c r="M31" s="224"/>
      <c r="N31" s="224"/>
      <c r="O31" s="224"/>
      <c r="P31" s="224"/>
      <c r="Q31" s="224"/>
      <c r="R31" s="224"/>
      <c r="S31" s="224"/>
      <c r="T31" s="225" t="s">
        <v>1728</v>
      </c>
      <c r="U31" s="224"/>
      <c r="V31" s="224"/>
      <c r="W31" s="224"/>
      <c r="X31" s="224"/>
      <c r="Y31" s="224"/>
      <c r="Z31" s="224"/>
      <c r="AA31" s="224"/>
      <c r="AB31" s="224"/>
      <c r="AD31" s="225" t="s">
        <v>1729</v>
      </c>
      <c r="AE31" s="224"/>
      <c r="AF31" s="224"/>
      <c r="AG31" s="224"/>
      <c r="AH31" s="224"/>
      <c r="AI31" s="224"/>
      <c r="AJ31" s="225" t="s">
        <v>1729</v>
      </c>
      <c r="AK31" s="224"/>
      <c r="AL31" s="224"/>
      <c r="AM31" s="224"/>
      <c r="AN31" s="224"/>
      <c r="AO31" s="224"/>
    </row>
    <row r="32" spans="1:55" ht="10.9" customHeight="1" x14ac:dyDescent="0.25">
      <c r="A32" s="223" t="s">
        <v>1718</v>
      </c>
      <c r="B32" s="223"/>
      <c r="C32" s="224"/>
      <c r="D32" s="224"/>
      <c r="E32" s="224"/>
      <c r="F32" s="224"/>
      <c r="G32" s="224"/>
      <c r="H32" s="224"/>
      <c r="I32" s="224"/>
      <c r="J32" s="224"/>
      <c r="K32" s="224"/>
      <c r="L32" s="224"/>
      <c r="M32" s="224"/>
      <c r="N32" s="224"/>
      <c r="O32" s="224"/>
      <c r="P32" s="224"/>
      <c r="Q32" s="224"/>
      <c r="R32" s="224"/>
      <c r="S32" s="224"/>
      <c r="T32" s="225" t="s">
        <v>1728</v>
      </c>
      <c r="U32" s="224"/>
      <c r="V32" s="224"/>
      <c r="W32" s="224"/>
      <c r="X32" s="224"/>
      <c r="Y32" s="224"/>
      <c r="Z32" s="224"/>
      <c r="AA32" s="224"/>
      <c r="AB32" s="224"/>
      <c r="AD32" s="225" t="s">
        <v>1729</v>
      </c>
      <c r="AE32" s="224"/>
      <c r="AF32" s="224"/>
      <c r="AG32" s="224"/>
      <c r="AH32" s="224"/>
      <c r="AI32" s="224"/>
      <c r="AJ32" s="225" t="s">
        <v>1729</v>
      </c>
      <c r="AK32" s="224"/>
      <c r="AL32" s="224"/>
      <c r="AM32" s="224"/>
      <c r="AN32" s="224"/>
      <c r="AO32" s="224"/>
    </row>
    <row r="33" spans="1:53" ht="10.9" customHeight="1" x14ac:dyDescent="0.25">
      <c r="A33" s="223" t="s">
        <v>1720</v>
      </c>
      <c r="B33" s="223"/>
      <c r="C33" s="224"/>
      <c r="D33" s="224"/>
      <c r="E33" s="224"/>
      <c r="F33" s="224"/>
      <c r="G33" s="224"/>
      <c r="H33" s="224"/>
      <c r="I33" s="224"/>
      <c r="J33" s="224"/>
      <c r="K33" s="224"/>
      <c r="L33" s="224"/>
      <c r="M33" s="224"/>
      <c r="N33" s="224"/>
      <c r="O33" s="224"/>
      <c r="P33" s="224"/>
      <c r="Q33" s="224"/>
      <c r="R33" s="224"/>
      <c r="S33" s="224"/>
      <c r="T33" s="225" t="s">
        <v>1728</v>
      </c>
      <c r="U33" s="224"/>
      <c r="V33" s="224"/>
      <c r="W33" s="224"/>
      <c r="X33" s="224"/>
      <c r="Y33" s="224"/>
      <c r="Z33" s="224"/>
      <c r="AA33" s="224"/>
      <c r="AB33" s="224"/>
      <c r="AD33" s="225" t="s">
        <v>1729</v>
      </c>
      <c r="AE33" s="224"/>
      <c r="AF33" s="224"/>
      <c r="AG33" s="224"/>
      <c r="AH33" s="224"/>
      <c r="AI33" s="224"/>
      <c r="AJ33" s="225" t="s">
        <v>1729</v>
      </c>
      <c r="AK33" s="224"/>
      <c r="AL33" s="224"/>
      <c r="AM33" s="224"/>
      <c r="AN33" s="224"/>
      <c r="AO33" s="224"/>
    </row>
    <row r="34" spans="1:53" ht="10.9" customHeight="1" x14ac:dyDescent="0.25">
      <c r="A34" s="223" t="s">
        <v>1947</v>
      </c>
      <c r="B34" s="223"/>
      <c r="C34" s="224"/>
      <c r="D34" s="224"/>
      <c r="E34" s="224"/>
      <c r="F34" s="224"/>
      <c r="G34" s="224"/>
      <c r="H34" s="224"/>
      <c r="I34" s="224"/>
      <c r="J34" s="224"/>
      <c r="K34" s="224"/>
      <c r="L34" s="224"/>
      <c r="M34" s="224"/>
      <c r="N34" s="224"/>
      <c r="O34" s="224"/>
      <c r="P34" s="224"/>
      <c r="Q34" s="224"/>
      <c r="R34" s="224"/>
      <c r="S34" s="224"/>
      <c r="T34" s="225" t="s">
        <v>1728</v>
      </c>
      <c r="U34" s="224"/>
      <c r="V34" s="224"/>
      <c r="W34" s="224"/>
      <c r="X34" s="224"/>
      <c r="Y34" s="224"/>
      <c r="Z34" s="224"/>
      <c r="AA34" s="224"/>
      <c r="AB34" s="224"/>
      <c r="AD34" s="225" t="s">
        <v>1729</v>
      </c>
      <c r="AE34" s="224"/>
      <c r="AF34" s="224"/>
      <c r="AG34" s="224"/>
      <c r="AH34" s="224"/>
      <c r="AI34" s="224"/>
      <c r="AJ34" s="225" t="s">
        <v>1729</v>
      </c>
      <c r="AK34" s="224"/>
      <c r="AL34" s="224"/>
      <c r="AM34" s="224"/>
      <c r="AN34" s="224"/>
      <c r="AO34" s="224"/>
    </row>
    <row r="35" spans="1:53" ht="8.65" customHeight="1" x14ac:dyDescent="0.25"/>
    <row r="36" spans="1:53" ht="14.45" customHeight="1" x14ac:dyDescent="0.25">
      <c r="A36" s="243" t="s">
        <v>1730</v>
      </c>
      <c r="B36" s="243"/>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row>
    <row r="37" spans="1:53" ht="7.15" customHeight="1" x14ac:dyDescent="0.25">
      <c r="A37" s="244" t="s">
        <v>1636</v>
      </c>
      <c r="B37" s="244"/>
      <c r="C37" s="224"/>
      <c r="D37" s="224"/>
      <c r="E37" s="224"/>
      <c r="F37" s="224"/>
      <c r="G37" s="224"/>
      <c r="H37" s="224"/>
      <c r="I37" s="224"/>
      <c r="J37" s="224"/>
      <c r="K37" s="224"/>
      <c r="L37" s="308" t="s">
        <v>1636</v>
      </c>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row>
    <row r="38" spans="1:53" ht="10.9" customHeight="1" x14ac:dyDescent="0.25">
      <c r="A38" s="244" t="s">
        <v>1731</v>
      </c>
      <c r="B38" s="244"/>
      <c r="C38" s="224"/>
      <c r="D38" s="224"/>
      <c r="E38" s="224"/>
      <c r="F38" s="224"/>
      <c r="G38" s="224"/>
      <c r="H38" s="224"/>
      <c r="I38" s="224"/>
      <c r="J38" s="224"/>
      <c r="K38" s="224"/>
      <c r="L38" s="308" t="s">
        <v>1636</v>
      </c>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row>
    <row r="39" spans="1:53" ht="10.9" customHeight="1" x14ac:dyDescent="0.25">
      <c r="A39" s="229" t="s">
        <v>1732</v>
      </c>
      <c r="B39" s="229"/>
      <c r="C39" s="224"/>
      <c r="D39" s="224"/>
      <c r="E39" s="224"/>
      <c r="F39" s="224"/>
      <c r="G39" s="224"/>
      <c r="H39" s="224"/>
      <c r="I39" s="224"/>
      <c r="J39" s="224"/>
      <c r="K39" s="224"/>
      <c r="L39" s="229" t="s">
        <v>1639</v>
      </c>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row>
    <row r="40" spans="1:53" ht="10.9" customHeight="1" x14ac:dyDescent="0.25">
      <c r="A40" s="229" t="s">
        <v>1733</v>
      </c>
      <c r="B40" s="229"/>
      <c r="C40" s="224"/>
      <c r="D40" s="224"/>
      <c r="E40" s="224"/>
      <c r="F40" s="224"/>
      <c r="G40" s="224"/>
      <c r="H40" s="224"/>
      <c r="I40" s="224"/>
      <c r="J40" s="224"/>
      <c r="K40" s="224"/>
      <c r="L40" s="229" t="s">
        <v>1640</v>
      </c>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row>
    <row r="41" spans="1:53" ht="10.9" customHeight="1" x14ac:dyDescent="0.25">
      <c r="A41" s="229" t="s">
        <v>1734</v>
      </c>
      <c r="B41" s="229"/>
      <c r="C41" s="224"/>
      <c r="D41" s="224"/>
      <c r="E41" s="224"/>
      <c r="F41" s="224"/>
      <c r="G41" s="224"/>
      <c r="H41" s="224"/>
      <c r="I41" s="224"/>
      <c r="J41" s="224"/>
      <c r="K41" s="224"/>
      <c r="L41" s="229" t="s">
        <v>1638</v>
      </c>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row>
    <row r="42" spans="1:53" ht="10.9" customHeight="1" x14ac:dyDescent="0.25">
      <c r="A42" s="229" t="s">
        <v>1735</v>
      </c>
      <c r="B42" s="229"/>
      <c r="C42" s="224"/>
      <c r="D42" s="224"/>
      <c r="E42" s="224"/>
      <c r="F42" s="224"/>
      <c r="G42" s="224"/>
      <c r="H42" s="224"/>
      <c r="I42" s="224"/>
      <c r="J42" s="224"/>
      <c r="K42" s="224"/>
      <c r="L42" s="229" t="s">
        <v>1638</v>
      </c>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row>
    <row r="43" spans="1:53" ht="10.9" customHeight="1" x14ac:dyDescent="0.25">
      <c r="A43" s="229" t="s">
        <v>1736</v>
      </c>
      <c r="B43" s="229"/>
      <c r="C43" s="224"/>
      <c r="D43" s="224"/>
      <c r="E43" s="224"/>
      <c r="F43" s="224"/>
      <c r="G43" s="224"/>
      <c r="H43" s="224"/>
      <c r="I43" s="224"/>
      <c r="J43" s="224"/>
      <c r="K43" s="224"/>
      <c r="L43" s="229" t="s">
        <v>1737</v>
      </c>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row>
    <row r="44" spans="1:53" ht="10.9" customHeight="1" x14ac:dyDescent="0.25">
      <c r="A44" s="229" t="s">
        <v>1738</v>
      </c>
      <c r="B44" s="229"/>
      <c r="C44" s="224"/>
      <c r="D44" s="224"/>
      <c r="E44" s="224"/>
      <c r="F44" s="224"/>
      <c r="G44" s="224"/>
      <c r="H44" s="224"/>
      <c r="I44" s="224"/>
      <c r="J44" s="224"/>
      <c r="K44" s="224"/>
      <c r="L44" s="229" t="s">
        <v>1739</v>
      </c>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row>
    <row r="45" spans="1:53" ht="10.9" customHeight="1" x14ac:dyDescent="0.25">
      <c r="A45" s="229" t="s">
        <v>1740</v>
      </c>
      <c r="B45" s="229"/>
      <c r="C45" s="224"/>
      <c r="D45" s="224"/>
      <c r="E45" s="224"/>
      <c r="F45" s="224"/>
      <c r="G45" s="224"/>
      <c r="H45" s="224"/>
      <c r="I45" s="224"/>
      <c r="J45" s="224"/>
      <c r="K45" s="224"/>
      <c r="L45" s="229" t="s">
        <v>1638</v>
      </c>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row>
    <row r="46" spans="1:53" ht="10.9" customHeight="1" x14ac:dyDescent="0.25">
      <c r="A46" s="229" t="s">
        <v>1741</v>
      </c>
      <c r="B46" s="229"/>
      <c r="C46" s="224"/>
      <c r="D46" s="224"/>
      <c r="E46" s="224"/>
      <c r="F46" s="224"/>
      <c r="G46" s="224"/>
      <c r="H46" s="224"/>
      <c r="I46" s="224"/>
      <c r="J46" s="224"/>
      <c r="K46" s="224"/>
      <c r="L46" s="229" t="s">
        <v>1742</v>
      </c>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row>
    <row r="47" spans="1:53" ht="10.9" customHeight="1" x14ac:dyDescent="0.25">
      <c r="A47" s="229" t="s">
        <v>1743</v>
      </c>
      <c r="B47" s="229"/>
      <c r="C47" s="224"/>
      <c r="D47" s="224"/>
      <c r="E47" s="224"/>
      <c r="F47" s="224"/>
      <c r="G47" s="224"/>
      <c r="H47" s="224"/>
      <c r="I47" s="224"/>
      <c r="J47" s="224"/>
      <c r="K47" s="224"/>
      <c r="L47" s="229" t="s">
        <v>1744</v>
      </c>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row>
    <row r="48" spans="1:53" ht="8.65" customHeight="1" x14ac:dyDescent="0.25"/>
    <row r="49" spans="1:53" ht="12.2" customHeight="1" x14ac:dyDescent="0.25">
      <c r="A49" s="244" t="s">
        <v>1745</v>
      </c>
      <c r="B49" s="244"/>
      <c r="C49" s="224"/>
      <c r="D49" s="224"/>
      <c r="E49" s="224"/>
      <c r="F49" s="224"/>
      <c r="G49" s="224"/>
      <c r="H49" s="224"/>
      <c r="I49" s="224"/>
      <c r="J49" s="224"/>
      <c r="K49" s="224"/>
      <c r="L49" s="224"/>
      <c r="M49" s="224"/>
      <c r="N49" s="224"/>
      <c r="O49" s="224"/>
      <c r="P49" s="224"/>
      <c r="Q49" s="224"/>
      <c r="R49" s="224"/>
      <c r="S49" s="224"/>
      <c r="T49" s="224"/>
      <c r="U49" s="270" t="s">
        <v>1636</v>
      </c>
      <c r="V49" s="224"/>
      <c r="W49" s="224"/>
      <c r="X49" s="224"/>
      <c r="Y49" s="224"/>
      <c r="Z49" s="224"/>
      <c r="AA49" s="224"/>
      <c r="AB49" s="224"/>
      <c r="AC49" s="224"/>
      <c r="AD49" s="224"/>
      <c r="AE49" s="270" t="s">
        <v>1636</v>
      </c>
      <c r="AF49" s="224"/>
      <c r="AG49" s="224"/>
      <c r="AH49" s="224"/>
      <c r="AI49" s="224"/>
      <c r="AJ49" s="224"/>
      <c r="AK49" s="224"/>
      <c r="AL49" s="224"/>
      <c r="AM49" s="270" t="s">
        <v>1636</v>
      </c>
      <c r="AN49" s="224"/>
      <c r="AO49" s="224"/>
      <c r="AP49" s="224"/>
      <c r="AQ49" s="224"/>
      <c r="AR49" s="224"/>
      <c r="AS49" s="224"/>
      <c r="AT49" s="224"/>
      <c r="AU49" s="270" t="s">
        <v>1636</v>
      </c>
      <c r="AV49" s="224"/>
      <c r="AW49" s="224"/>
      <c r="AX49" s="224"/>
      <c r="AY49" s="224"/>
      <c r="AZ49" s="224"/>
      <c r="BA49" s="224"/>
    </row>
    <row r="50" spans="1:53" ht="10.15" customHeight="1" x14ac:dyDescent="0.25">
      <c r="A50" s="244" t="s">
        <v>1636</v>
      </c>
      <c r="B50" s="244"/>
      <c r="C50" s="224"/>
      <c r="D50" s="224"/>
      <c r="E50" s="224"/>
      <c r="F50" s="224"/>
      <c r="G50" s="224"/>
      <c r="H50" s="224"/>
      <c r="I50" s="224"/>
      <c r="J50" s="224"/>
      <c r="K50" s="224"/>
      <c r="L50" s="224"/>
      <c r="M50" s="224"/>
      <c r="N50" s="224"/>
      <c r="O50" s="224"/>
      <c r="P50" s="224"/>
      <c r="Q50" s="224"/>
      <c r="R50" s="224"/>
      <c r="S50" s="224"/>
      <c r="T50" s="224"/>
      <c r="U50" s="274" t="s">
        <v>1746</v>
      </c>
      <c r="V50" s="224"/>
      <c r="W50" s="224"/>
      <c r="X50" s="224"/>
      <c r="Y50" s="224"/>
      <c r="Z50" s="224"/>
      <c r="AA50" s="224"/>
      <c r="AB50" s="224"/>
      <c r="AC50" s="224"/>
      <c r="AD50" s="224"/>
      <c r="AE50" s="274" t="s">
        <v>1725</v>
      </c>
      <c r="AF50" s="224"/>
      <c r="AG50" s="224"/>
      <c r="AH50" s="224"/>
      <c r="AI50" s="224"/>
      <c r="AJ50" s="224"/>
      <c r="AK50" s="224"/>
      <c r="AL50" s="224"/>
      <c r="AM50" s="274" t="s">
        <v>1726</v>
      </c>
      <c r="AN50" s="224"/>
      <c r="AO50" s="224"/>
      <c r="AP50" s="224"/>
      <c r="AQ50" s="224"/>
      <c r="AR50" s="224"/>
      <c r="AS50" s="224"/>
      <c r="AT50" s="224"/>
      <c r="AU50" s="274" t="s">
        <v>1727</v>
      </c>
      <c r="AV50" s="224"/>
      <c r="AW50" s="224"/>
      <c r="AX50" s="224"/>
      <c r="AY50" s="224"/>
      <c r="AZ50" s="224"/>
      <c r="BA50" s="224"/>
    </row>
    <row r="51" spans="1:53" ht="10.9" customHeight="1" x14ac:dyDescent="0.25">
      <c r="A51" s="229" t="s">
        <v>1747</v>
      </c>
      <c r="B51" s="229"/>
      <c r="C51" s="224"/>
      <c r="D51" s="224"/>
      <c r="E51" s="224"/>
      <c r="F51" s="224"/>
      <c r="G51" s="224"/>
      <c r="H51" s="224"/>
      <c r="I51" s="224"/>
      <c r="J51" s="224"/>
      <c r="K51" s="224"/>
      <c r="L51" s="224"/>
      <c r="M51" s="224"/>
      <c r="N51" s="224"/>
      <c r="O51" s="224"/>
      <c r="P51" s="224"/>
      <c r="Q51" s="224"/>
      <c r="R51" s="224"/>
      <c r="S51" s="224"/>
      <c r="T51" s="224"/>
      <c r="U51" s="230" t="s">
        <v>1748</v>
      </c>
      <c r="V51" s="224"/>
      <c r="W51" s="224"/>
      <c r="X51" s="224"/>
      <c r="Y51" s="224"/>
      <c r="Z51" s="224"/>
      <c r="AA51" s="224"/>
      <c r="AB51" s="224"/>
      <c r="AC51" s="224"/>
      <c r="AD51" s="224"/>
      <c r="AE51" s="230" t="s">
        <v>1749</v>
      </c>
      <c r="AF51" s="224"/>
      <c r="AG51" s="224"/>
      <c r="AH51" s="224"/>
      <c r="AI51" s="224"/>
      <c r="AJ51" s="224"/>
      <c r="AK51" s="224"/>
      <c r="AL51" s="224"/>
      <c r="AM51" s="230" t="s">
        <v>1750</v>
      </c>
      <c r="AN51" s="224"/>
      <c r="AO51" s="224"/>
      <c r="AP51" s="224"/>
      <c r="AQ51" s="224"/>
      <c r="AR51" s="224"/>
      <c r="AS51" s="224"/>
      <c r="AT51" s="224"/>
      <c r="AU51" s="230" t="s">
        <v>1751</v>
      </c>
      <c r="AV51" s="224"/>
      <c r="AW51" s="224"/>
      <c r="AX51" s="224"/>
      <c r="AY51" s="224"/>
      <c r="AZ51" s="224"/>
      <c r="BA51" s="224"/>
    </row>
    <row r="52" spans="1:53" ht="10.9" customHeight="1" x14ac:dyDescent="0.25">
      <c r="A52" s="229" t="s">
        <v>1752</v>
      </c>
      <c r="B52" s="229"/>
      <c r="C52" s="224"/>
      <c r="D52" s="224"/>
      <c r="E52" s="224"/>
      <c r="F52" s="224"/>
      <c r="G52" s="224"/>
      <c r="H52" s="224"/>
      <c r="I52" s="224"/>
      <c r="J52" s="224"/>
      <c r="K52" s="224"/>
      <c r="L52" s="224"/>
      <c r="M52" s="224"/>
      <c r="N52" s="224"/>
      <c r="O52" s="224"/>
      <c r="P52" s="224"/>
      <c r="Q52" s="224"/>
      <c r="R52" s="224"/>
      <c r="S52" s="224"/>
      <c r="T52" s="224"/>
      <c r="U52" s="230" t="s">
        <v>1753</v>
      </c>
      <c r="V52" s="224"/>
      <c r="W52" s="224"/>
      <c r="X52" s="224"/>
      <c r="Y52" s="224"/>
      <c r="Z52" s="224"/>
      <c r="AA52" s="224"/>
      <c r="AB52" s="224"/>
      <c r="AC52" s="224"/>
      <c r="AD52" s="224"/>
      <c r="AE52" s="230" t="s">
        <v>1754</v>
      </c>
      <c r="AF52" s="224"/>
      <c r="AG52" s="224"/>
      <c r="AH52" s="224"/>
      <c r="AI52" s="224"/>
      <c r="AJ52" s="224"/>
      <c r="AK52" s="224"/>
      <c r="AL52" s="224"/>
      <c r="AM52" s="230" t="s">
        <v>1755</v>
      </c>
      <c r="AN52" s="224"/>
      <c r="AO52" s="224"/>
      <c r="AP52" s="224"/>
      <c r="AQ52" s="224"/>
      <c r="AR52" s="224"/>
      <c r="AS52" s="224"/>
      <c r="AT52" s="224"/>
      <c r="AU52" s="230" t="s">
        <v>1756</v>
      </c>
      <c r="AV52" s="224"/>
      <c r="AW52" s="224"/>
      <c r="AX52" s="224"/>
      <c r="AY52" s="224"/>
      <c r="AZ52" s="224"/>
      <c r="BA52" s="224"/>
    </row>
    <row r="53" spans="1:53" ht="10.9" customHeight="1" x14ac:dyDescent="0.25">
      <c r="A53" s="229" t="s">
        <v>1757</v>
      </c>
      <c r="B53" s="229"/>
      <c r="C53" s="224"/>
      <c r="D53" s="224"/>
      <c r="E53" s="224"/>
      <c r="F53" s="224"/>
      <c r="G53" s="224"/>
      <c r="H53" s="224"/>
      <c r="I53" s="224"/>
      <c r="J53" s="224"/>
      <c r="K53" s="224"/>
      <c r="L53" s="224"/>
      <c r="M53" s="224"/>
      <c r="N53" s="224"/>
      <c r="O53" s="224"/>
      <c r="P53" s="224"/>
      <c r="Q53" s="224"/>
      <c r="R53" s="224"/>
      <c r="S53" s="224"/>
      <c r="T53" s="224"/>
      <c r="U53" s="230" t="s">
        <v>1758</v>
      </c>
      <c r="V53" s="224"/>
      <c r="W53" s="224"/>
      <c r="X53" s="224"/>
      <c r="Y53" s="224"/>
      <c r="Z53" s="224"/>
      <c r="AA53" s="224"/>
      <c r="AB53" s="224"/>
      <c r="AC53" s="224"/>
      <c r="AD53" s="224"/>
      <c r="AE53" s="230" t="s">
        <v>1758</v>
      </c>
      <c r="AF53" s="224"/>
      <c r="AG53" s="224"/>
      <c r="AH53" s="224"/>
      <c r="AI53" s="224"/>
      <c r="AJ53" s="224"/>
      <c r="AK53" s="224"/>
      <c r="AL53" s="224"/>
      <c r="AM53" s="230" t="s">
        <v>1758</v>
      </c>
      <c r="AN53" s="224"/>
      <c r="AO53" s="224"/>
      <c r="AP53" s="224"/>
      <c r="AQ53" s="224"/>
      <c r="AR53" s="224"/>
      <c r="AS53" s="224"/>
      <c r="AT53" s="224"/>
      <c r="AU53" s="230" t="s">
        <v>1758</v>
      </c>
      <c r="AV53" s="224"/>
      <c r="AW53" s="224"/>
      <c r="AX53" s="224"/>
      <c r="AY53" s="224"/>
      <c r="AZ53" s="224"/>
      <c r="BA53" s="224"/>
    </row>
    <row r="54" spans="1:53" ht="10.5" customHeight="1" x14ac:dyDescent="0.25">
      <c r="A54" s="223" t="s">
        <v>1759</v>
      </c>
      <c r="B54" s="223"/>
      <c r="C54" s="224"/>
      <c r="D54" s="224"/>
      <c r="E54" s="224"/>
      <c r="F54" s="224"/>
      <c r="G54" s="224"/>
      <c r="H54" s="224"/>
      <c r="I54" s="224"/>
      <c r="J54" s="224"/>
      <c r="K54" s="224"/>
      <c r="L54" s="224"/>
      <c r="M54" s="224"/>
      <c r="N54" s="224"/>
      <c r="O54" s="224"/>
      <c r="P54" s="224"/>
      <c r="Q54" s="224"/>
      <c r="R54" s="224"/>
      <c r="S54" s="224"/>
      <c r="T54" s="224"/>
      <c r="U54" s="225" t="s">
        <v>1760</v>
      </c>
      <c r="V54" s="224"/>
      <c r="W54" s="224"/>
      <c r="X54" s="224"/>
      <c r="Y54" s="224"/>
      <c r="Z54" s="224"/>
      <c r="AA54" s="224"/>
      <c r="AB54" s="224"/>
      <c r="AC54" s="224"/>
      <c r="AD54" s="224"/>
      <c r="AE54" s="231" t="s">
        <v>1761</v>
      </c>
      <c r="AF54" s="224"/>
      <c r="AG54" s="224"/>
      <c r="AH54" s="224"/>
      <c r="AI54" s="224"/>
      <c r="AJ54" s="224"/>
      <c r="AK54" s="224"/>
      <c r="AL54" s="224"/>
      <c r="AM54" s="225" t="s">
        <v>1760</v>
      </c>
      <c r="AN54" s="224"/>
      <c r="AO54" s="224"/>
      <c r="AP54" s="224"/>
      <c r="AQ54" s="224"/>
      <c r="AR54" s="224"/>
      <c r="AS54" s="224"/>
      <c r="AT54" s="224"/>
      <c r="AU54" s="231" t="s">
        <v>1762</v>
      </c>
      <c r="AV54" s="224"/>
      <c r="AW54" s="224"/>
      <c r="AX54" s="224"/>
      <c r="AY54" s="224"/>
      <c r="AZ54" s="224"/>
      <c r="BA54" s="224"/>
    </row>
    <row r="55" spans="1:53" ht="5.65" customHeight="1" x14ac:dyDescent="0.25">
      <c r="A55" s="229" t="s">
        <v>1636</v>
      </c>
      <c r="B55" s="229"/>
      <c r="C55" s="224"/>
      <c r="D55" s="224"/>
      <c r="E55" s="224"/>
      <c r="F55" s="224"/>
      <c r="G55" s="224"/>
      <c r="H55" s="224"/>
      <c r="I55" s="224"/>
      <c r="J55" s="224"/>
      <c r="K55" s="224"/>
      <c r="L55" s="224"/>
      <c r="M55" s="224"/>
      <c r="N55" s="224"/>
      <c r="O55" s="224"/>
      <c r="P55" s="224"/>
      <c r="Q55" s="224"/>
      <c r="R55" s="224"/>
      <c r="S55" s="224"/>
      <c r="T55" s="224"/>
      <c r="U55" s="230" t="s">
        <v>1636</v>
      </c>
      <c r="V55" s="224"/>
      <c r="W55" s="224"/>
      <c r="X55" s="224"/>
      <c r="Y55" s="224"/>
      <c r="Z55" s="224"/>
      <c r="AA55" s="224"/>
      <c r="AB55" s="224"/>
      <c r="AC55" s="224"/>
      <c r="AD55" s="224"/>
      <c r="AE55" s="230" t="s">
        <v>1636</v>
      </c>
      <c r="AF55" s="224"/>
      <c r="AG55" s="224"/>
      <c r="AH55" s="224"/>
      <c r="AI55" s="224"/>
      <c r="AJ55" s="224"/>
      <c r="AK55" s="224"/>
      <c r="AL55" s="224"/>
      <c r="AM55" s="230" t="s">
        <v>1636</v>
      </c>
      <c r="AN55" s="224"/>
      <c r="AO55" s="224"/>
      <c r="AP55" s="224"/>
      <c r="AQ55" s="224"/>
      <c r="AR55" s="224"/>
      <c r="AS55" s="224"/>
      <c r="AT55" s="224"/>
      <c r="AU55" s="230" t="s">
        <v>1636</v>
      </c>
      <c r="AV55" s="224"/>
      <c r="AW55" s="224"/>
      <c r="AX55" s="224"/>
      <c r="AY55" s="224"/>
      <c r="AZ55" s="224"/>
      <c r="BA55" s="224"/>
    </row>
    <row r="56" spans="1:53" ht="10.9" customHeight="1" x14ac:dyDescent="0.25">
      <c r="A56" s="244" t="s">
        <v>1763</v>
      </c>
      <c r="B56" s="244"/>
      <c r="C56" s="224"/>
      <c r="D56" s="224"/>
      <c r="E56" s="224"/>
      <c r="F56" s="224"/>
      <c r="G56" s="224"/>
      <c r="H56" s="224"/>
      <c r="I56" s="224"/>
      <c r="J56" s="224"/>
      <c r="K56" s="224"/>
      <c r="L56" s="224"/>
      <c r="M56" s="224"/>
      <c r="N56" s="224"/>
      <c r="O56" s="224"/>
      <c r="P56" s="224"/>
      <c r="Q56" s="224"/>
      <c r="R56" s="224"/>
      <c r="S56" s="224"/>
      <c r="T56" s="224"/>
      <c r="U56" s="230" t="s">
        <v>1636</v>
      </c>
      <c r="V56" s="224"/>
      <c r="W56" s="224"/>
      <c r="X56" s="224"/>
      <c r="Y56" s="224"/>
      <c r="Z56" s="224"/>
      <c r="AA56" s="224"/>
      <c r="AB56" s="224"/>
      <c r="AC56" s="224"/>
      <c r="AD56" s="224"/>
      <c r="AE56" s="230" t="s">
        <v>1636</v>
      </c>
      <c r="AF56" s="224"/>
      <c r="AG56" s="224"/>
      <c r="AH56" s="224"/>
      <c r="AI56" s="224"/>
      <c r="AJ56" s="224"/>
      <c r="AK56" s="224"/>
      <c r="AL56" s="224"/>
      <c r="AM56" s="230" t="s">
        <v>1636</v>
      </c>
      <c r="AN56" s="224"/>
      <c r="AO56" s="224"/>
      <c r="AP56" s="224"/>
      <c r="AQ56" s="224"/>
      <c r="AR56" s="224"/>
      <c r="AS56" s="224"/>
      <c r="AT56" s="224"/>
      <c r="AU56" s="230" t="s">
        <v>1636</v>
      </c>
      <c r="AV56" s="224"/>
      <c r="AW56" s="224"/>
      <c r="AX56" s="224"/>
      <c r="AY56" s="224"/>
      <c r="AZ56" s="224"/>
      <c r="BA56" s="224"/>
    </row>
    <row r="57" spans="1:53" ht="10.9" customHeight="1" x14ac:dyDescent="0.25">
      <c r="A57" s="229" t="s">
        <v>1636</v>
      </c>
      <c r="B57" s="229"/>
      <c r="C57" s="224"/>
      <c r="D57" s="224"/>
      <c r="E57" s="224"/>
      <c r="F57" s="224"/>
      <c r="G57" s="224"/>
      <c r="H57" s="224"/>
      <c r="I57" s="224"/>
      <c r="J57" s="224"/>
      <c r="K57" s="224"/>
      <c r="L57" s="224"/>
      <c r="M57" s="224"/>
      <c r="N57" s="224"/>
      <c r="O57" s="224"/>
      <c r="P57" s="224"/>
      <c r="Q57" s="224"/>
      <c r="R57" s="224"/>
      <c r="S57" s="224"/>
      <c r="T57" s="224"/>
      <c r="U57" s="274" t="s">
        <v>1764</v>
      </c>
      <c r="V57" s="224"/>
      <c r="W57" s="224"/>
      <c r="X57" s="224"/>
      <c r="Y57" s="224"/>
      <c r="Z57" s="224"/>
      <c r="AA57" s="224"/>
      <c r="AB57" s="224"/>
      <c r="AC57" s="224"/>
      <c r="AD57" s="224"/>
      <c r="AE57" s="274" t="s">
        <v>1765</v>
      </c>
      <c r="AF57" s="224"/>
      <c r="AG57" s="224"/>
      <c r="AH57" s="224"/>
      <c r="AI57" s="224"/>
      <c r="AJ57" s="224"/>
      <c r="AK57" s="224"/>
      <c r="AL57" s="224"/>
      <c r="AM57" s="274" t="s">
        <v>1766</v>
      </c>
      <c r="AN57" s="224"/>
      <c r="AO57" s="224"/>
      <c r="AP57" s="224"/>
      <c r="AQ57" s="224"/>
      <c r="AR57" s="224"/>
      <c r="AS57" s="224"/>
      <c r="AT57" s="224"/>
      <c r="AU57" s="224"/>
      <c r="AV57" s="224"/>
      <c r="AW57" s="224"/>
      <c r="AX57" s="224"/>
      <c r="AY57" s="224"/>
      <c r="AZ57" s="224"/>
      <c r="BA57" s="224"/>
    </row>
    <row r="58" spans="1:53" ht="10.9" customHeight="1" x14ac:dyDescent="0.25">
      <c r="A58" s="229" t="s">
        <v>1767</v>
      </c>
      <c r="B58" s="229"/>
      <c r="C58" s="224"/>
      <c r="D58" s="224"/>
      <c r="E58" s="224"/>
      <c r="F58" s="224"/>
      <c r="G58" s="224"/>
      <c r="H58" s="224"/>
      <c r="I58" s="224"/>
      <c r="J58" s="224"/>
      <c r="K58" s="224"/>
      <c r="L58" s="224"/>
      <c r="M58" s="224"/>
      <c r="N58" s="224"/>
      <c r="O58" s="224"/>
      <c r="P58" s="224"/>
      <c r="Q58" s="224"/>
      <c r="R58" s="224"/>
      <c r="S58" s="224"/>
      <c r="T58" s="224"/>
      <c r="U58" s="230" t="s">
        <v>1768</v>
      </c>
      <c r="V58" s="224"/>
      <c r="W58" s="224"/>
      <c r="X58" s="224"/>
      <c r="Y58" s="224"/>
      <c r="Z58" s="224"/>
      <c r="AA58" s="224"/>
      <c r="AB58" s="224"/>
      <c r="AC58" s="224"/>
      <c r="AD58" s="224"/>
      <c r="AE58" s="230" t="s">
        <v>1769</v>
      </c>
      <c r="AF58" s="224"/>
      <c r="AG58" s="224"/>
      <c r="AH58" s="224"/>
      <c r="AI58" s="224"/>
      <c r="AJ58" s="224"/>
      <c r="AK58" s="224"/>
      <c r="AL58" s="224"/>
      <c r="AM58" s="230" t="s">
        <v>1750</v>
      </c>
      <c r="AN58" s="224"/>
      <c r="AO58" s="224"/>
      <c r="AP58" s="224"/>
      <c r="AQ58" s="224"/>
      <c r="AR58" s="224"/>
      <c r="AS58" s="224"/>
      <c r="AT58" s="224"/>
      <c r="AU58" s="224"/>
      <c r="AV58" s="224"/>
      <c r="AW58" s="224"/>
      <c r="AX58" s="224"/>
      <c r="AY58" s="224"/>
      <c r="AZ58" s="224"/>
      <c r="BA58" s="224"/>
    </row>
    <row r="59" spans="1:53" ht="10.9" customHeight="1" x14ac:dyDescent="0.25">
      <c r="A59" s="229" t="s">
        <v>1770</v>
      </c>
      <c r="B59" s="229"/>
      <c r="C59" s="224"/>
      <c r="D59" s="224"/>
      <c r="E59" s="224"/>
      <c r="F59" s="224"/>
      <c r="G59" s="224"/>
      <c r="H59" s="224"/>
      <c r="I59" s="224"/>
      <c r="J59" s="224"/>
      <c r="K59" s="224"/>
      <c r="L59" s="224"/>
      <c r="M59" s="224"/>
      <c r="N59" s="224"/>
      <c r="O59" s="224"/>
      <c r="P59" s="224"/>
      <c r="Q59" s="224"/>
      <c r="R59" s="224"/>
      <c r="S59" s="224"/>
      <c r="T59" s="224"/>
      <c r="U59" s="230" t="s">
        <v>1754</v>
      </c>
      <c r="V59" s="224"/>
      <c r="W59" s="224"/>
      <c r="X59" s="224"/>
      <c r="Y59" s="224"/>
      <c r="Z59" s="224"/>
      <c r="AA59" s="224"/>
      <c r="AB59" s="224"/>
      <c r="AC59" s="224"/>
      <c r="AD59" s="224"/>
      <c r="AE59" s="230" t="s">
        <v>1755</v>
      </c>
      <c r="AF59" s="224"/>
      <c r="AG59" s="224"/>
      <c r="AH59" s="224"/>
      <c r="AI59" s="224"/>
      <c r="AJ59" s="224"/>
      <c r="AK59" s="224"/>
      <c r="AL59" s="224"/>
      <c r="AM59" s="230" t="s">
        <v>1756</v>
      </c>
      <c r="AN59" s="224"/>
      <c r="AO59" s="224"/>
      <c r="AP59" s="224"/>
      <c r="AQ59" s="224"/>
      <c r="AR59" s="224"/>
      <c r="AS59" s="224"/>
      <c r="AT59" s="224"/>
      <c r="AU59" s="224"/>
      <c r="AV59" s="224"/>
      <c r="AW59" s="224"/>
      <c r="AX59" s="224"/>
      <c r="AY59" s="224"/>
      <c r="AZ59" s="224"/>
      <c r="BA59" s="224"/>
    </row>
    <row r="60" spans="1:53" ht="4.9000000000000004" customHeight="1" x14ac:dyDescent="0.25">
      <c r="A60" s="229" t="s">
        <v>1636</v>
      </c>
      <c r="B60" s="229"/>
      <c r="C60" s="224"/>
      <c r="D60" s="224"/>
      <c r="E60" s="224"/>
      <c r="F60" s="224"/>
      <c r="G60" s="224"/>
      <c r="H60" s="224"/>
      <c r="I60" s="224"/>
      <c r="J60" s="224"/>
      <c r="K60" s="224"/>
      <c r="L60" s="224"/>
      <c r="M60" s="224"/>
      <c r="N60" s="224"/>
      <c r="O60" s="224"/>
      <c r="P60" s="224"/>
      <c r="Q60" s="224"/>
      <c r="R60" s="224"/>
      <c r="S60" s="224"/>
      <c r="T60" s="224"/>
      <c r="U60" s="230" t="s">
        <v>1636</v>
      </c>
      <c r="V60" s="224"/>
      <c r="W60" s="224"/>
      <c r="X60" s="224"/>
      <c r="Y60" s="224"/>
      <c r="Z60" s="224"/>
      <c r="AA60" s="224"/>
      <c r="AB60" s="224"/>
      <c r="AC60" s="224"/>
      <c r="AD60" s="224"/>
      <c r="AE60" s="230" t="s">
        <v>1636</v>
      </c>
      <c r="AF60" s="224"/>
      <c r="AG60" s="224"/>
      <c r="AH60" s="224"/>
      <c r="AI60" s="224"/>
      <c r="AJ60" s="224"/>
      <c r="AK60" s="224"/>
      <c r="AL60" s="224"/>
      <c r="AM60" s="230" t="s">
        <v>1636</v>
      </c>
      <c r="AN60" s="224"/>
      <c r="AO60" s="224"/>
      <c r="AP60" s="224"/>
      <c r="AQ60" s="224"/>
      <c r="AR60" s="224"/>
      <c r="AS60" s="224"/>
      <c r="AT60" s="224"/>
      <c r="AU60" s="230" t="s">
        <v>1636</v>
      </c>
      <c r="AV60" s="224"/>
      <c r="AW60" s="224"/>
      <c r="AX60" s="224"/>
      <c r="AY60" s="224"/>
      <c r="AZ60" s="224"/>
      <c r="BA60" s="224"/>
    </row>
    <row r="61" spans="1:53" ht="10.9" customHeight="1" x14ac:dyDescent="0.25">
      <c r="A61" s="244" t="s">
        <v>1771</v>
      </c>
      <c r="B61" s="244"/>
      <c r="C61" s="224"/>
      <c r="D61" s="224"/>
      <c r="E61" s="224"/>
      <c r="F61" s="224"/>
      <c r="G61" s="224"/>
      <c r="H61" s="224"/>
      <c r="I61" s="224"/>
      <c r="J61" s="224"/>
      <c r="K61" s="224"/>
      <c r="L61" s="224"/>
      <c r="M61" s="224"/>
      <c r="N61" s="224"/>
      <c r="O61" s="224"/>
      <c r="P61" s="224"/>
      <c r="Q61" s="224"/>
      <c r="R61" s="224"/>
      <c r="S61" s="224"/>
      <c r="T61" s="224"/>
      <c r="U61" s="230" t="s">
        <v>1636</v>
      </c>
      <c r="V61" s="224"/>
      <c r="W61" s="224"/>
      <c r="X61" s="224"/>
      <c r="Y61" s="224"/>
      <c r="Z61" s="224"/>
      <c r="AA61" s="224"/>
      <c r="AB61" s="224"/>
      <c r="AC61" s="224"/>
      <c r="AD61" s="224"/>
      <c r="AE61" s="230" t="s">
        <v>1636</v>
      </c>
      <c r="AF61" s="224"/>
      <c r="AG61" s="224"/>
      <c r="AH61" s="224"/>
      <c r="AI61" s="224"/>
      <c r="AJ61" s="224"/>
      <c r="AK61" s="224"/>
      <c r="AL61" s="224"/>
      <c r="AM61" s="230" t="s">
        <v>1636</v>
      </c>
      <c r="AN61" s="224"/>
      <c r="AO61" s="224"/>
      <c r="AP61" s="224"/>
      <c r="AQ61" s="224"/>
      <c r="AR61" s="224"/>
      <c r="AS61" s="224"/>
      <c r="AT61" s="224"/>
      <c r="AU61" s="230" t="s">
        <v>1636</v>
      </c>
      <c r="AV61" s="224"/>
      <c r="AW61" s="224"/>
      <c r="AX61" s="224"/>
      <c r="AY61" s="224"/>
      <c r="AZ61" s="224"/>
      <c r="BA61" s="224"/>
    </row>
    <row r="62" spans="1:53" ht="10.15" customHeight="1" x14ac:dyDescent="0.25">
      <c r="A62" s="309" t="s">
        <v>1950</v>
      </c>
      <c r="B62" s="309"/>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4"/>
      <c r="AX62" s="224"/>
      <c r="AY62" s="224"/>
      <c r="AZ62" s="224"/>
      <c r="BA62" s="224"/>
    </row>
    <row r="63" spans="1:53" ht="4.1500000000000004" customHeight="1" x14ac:dyDescent="0.25">
      <c r="A63" s="242" t="s">
        <v>1636</v>
      </c>
      <c r="B63" s="242"/>
      <c r="C63" s="224"/>
      <c r="D63" s="224"/>
      <c r="E63" s="224"/>
      <c r="F63" s="224"/>
      <c r="G63" s="224"/>
      <c r="H63" s="224"/>
      <c r="I63" s="224"/>
      <c r="J63" s="224"/>
      <c r="K63" s="224"/>
      <c r="L63" s="224"/>
      <c r="M63" s="224"/>
      <c r="N63" s="224"/>
      <c r="O63" s="224"/>
      <c r="P63" s="224"/>
      <c r="Q63" s="224"/>
      <c r="R63" s="224"/>
      <c r="S63" s="224"/>
      <c r="T63" s="224"/>
      <c r="U63" s="242" t="s">
        <v>1636</v>
      </c>
      <c r="V63" s="224"/>
      <c r="W63" s="224"/>
      <c r="X63" s="224"/>
      <c r="Y63" s="224"/>
      <c r="Z63" s="224"/>
      <c r="AA63" s="224"/>
      <c r="AB63" s="224"/>
      <c r="AC63" s="224"/>
      <c r="AD63" s="224"/>
      <c r="AE63" s="242" t="s">
        <v>1636</v>
      </c>
      <c r="AF63" s="224"/>
      <c r="AG63" s="224"/>
      <c r="AH63" s="224"/>
      <c r="AI63" s="224"/>
      <c r="AJ63" s="224"/>
      <c r="AK63" s="224"/>
      <c r="AL63" s="224"/>
      <c r="AM63" s="242" t="s">
        <v>1636</v>
      </c>
      <c r="AN63" s="224"/>
      <c r="AO63" s="224"/>
      <c r="AP63" s="224"/>
      <c r="AQ63" s="224"/>
      <c r="AR63" s="224"/>
      <c r="AS63" s="224"/>
      <c r="AT63" s="224"/>
      <c r="AU63" s="242" t="s">
        <v>1636</v>
      </c>
      <c r="AV63" s="224"/>
      <c r="AW63" s="224"/>
      <c r="AX63" s="224"/>
      <c r="AY63" s="224"/>
      <c r="AZ63" s="224"/>
      <c r="BA63" s="224"/>
    </row>
    <row r="64" spans="1:53" ht="10.9" customHeight="1" x14ac:dyDescent="0.25">
      <c r="A64" s="244" t="s">
        <v>1772</v>
      </c>
      <c r="B64" s="244"/>
      <c r="C64" s="224"/>
      <c r="D64" s="224"/>
      <c r="E64" s="224"/>
      <c r="F64" s="224"/>
      <c r="G64" s="224"/>
      <c r="H64" s="224"/>
      <c r="I64" s="224"/>
      <c r="J64" s="224"/>
      <c r="K64" s="224"/>
      <c r="L64" s="224"/>
      <c r="M64" s="224"/>
      <c r="N64" s="224"/>
      <c r="O64" s="224"/>
      <c r="P64" s="224"/>
      <c r="Q64" s="224"/>
      <c r="R64" s="224"/>
      <c r="S64" s="224"/>
      <c r="T64" s="224"/>
      <c r="U64" s="242" t="s">
        <v>1636</v>
      </c>
      <c r="V64" s="224"/>
      <c r="W64" s="224"/>
      <c r="X64" s="224"/>
      <c r="Y64" s="224"/>
      <c r="Z64" s="224"/>
      <c r="AA64" s="224"/>
      <c r="AB64" s="224"/>
      <c r="AC64" s="224"/>
      <c r="AD64" s="224"/>
      <c r="AE64" s="242" t="s">
        <v>1636</v>
      </c>
      <c r="AF64" s="224"/>
      <c r="AG64" s="224"/>
      <c r="AH64" s="224"/>
      <c r="AI64" s="224"/>
      <c r="AJ64" s="224"/>
      <c r="AK64" s="224"/>
      <c r="AL64" s="224"/>
      <c r="AM64" s="242" t="s">
        <v>1636</v>
      </c>
      <c r="AN64" s="224"/>
      <c r="AO64" s="224"/>
      <c r="AP64" s="224"/>
      <c r="AQ64" s="224"/>
      <c r="AR64" s="224"/>
      <c r="AS64" s="224"/>
      <c r="AT64" s="224"/>
      <c r="AU64" s="242" t="s">
        <v>1636</v>
      </c>
      <c r="AV64" s="224"/>
      <c r="AW64" s="224"/>
      <c r="AX64" s="224"/>
      <c r="AY64" s="224"/>
      <c r="AZ64" s="224"/>
      <c r="BA64" s="224"/>
    </row>
    <row r="65" spans="1:53" ht="10.9" customHeight="1" x14ac:dyDescent="0.25">
      <c r="A65" s="242" t="s">
        <v>1773</v>
      </c>
      <c r="B65" s="242"/>
      <c r="C65" s="224"/>
      <c r="D65" s="224"/>
      <c r="E65" s="224"/>
      <c r="F65" s="224"/>
      <c r="G65" s="224"/>
      <c r="H65" s="224"/>
      <c r="I65" s="224"/>
      <c r="J65" s="224"/>
      <c r="K65" s="224"/>
      <c r="L65" s="224"/>
      <c r="M65" s="224"/>
      <c r="N65" s="224"/>
      <c r="O65" s="224"/>
      <c r="P65" s="224"/>
      <c r="Q65" s="224"/>
      <c r="R65" s="224"/>
      <c r="S65" s="224"/>
      <c r="T65" s="224"/>
      <c r="U65" s="230" t="s">
        <v>212</v>
      </c>
      <c r="V65" s="224"/>
      <c r="W65" s="224"/>
      <c r="X65" s="224"/>
      <c r="Y65" s="224"/>
      <c r="Z65" s="224"/>
      <c r="AA65" s="224"/>
      <c r="AB65" s="224"/>
      <c r="AC65" s="224"/>
      <c r="AD65" s="224"/>
      <c r="AE65" s="242" t="s">
        <v>1636</v>
      </c>
      <c r="AF65" s="224"/>
      <c r="AG65" s="224"/>
      <c r="AH65" s="224"/>
      <c r="AI65" s="224"/>
      <c r="AJ65" s="224"/>
      <c r="AK65" s="224"/>
      <c r="AL65" s="224"/>
      <c r="AM65" s="242" t="s">
        <v>1636</v>
      </c>
      <c r="AN65" s="224"/>
      <c r="AO65" s="224"/>
      <c r="AP65" s="224"/>
      <c r="AQ65" s="224"/>
      <c r="AR65" s="224"/>
      <c r="AS65" s="224"/>
      <c r="AT65" s="224"/>
      <c r="AU65" s="242" t="s">
        <v>1636</v>
      </c>
      <c r="AV65" s="224"/>
      <c r="AW65" s="224"/>
      <c r="AX65" s="224"/>
      <c r="AY65" s="224"/>
      <c r="AZ65" s="224"/>
      <c r="BA65" s="224"/>
    </row>
    <row r="66" spans="1:53" ht="10.7" customHeight="1" x14ac:dyDescent="0.25">
      <c r="A66" s="242" t="s">
        <v>1774</v>
      </c>
      <c r="B66" s="242"/>
      <c r="C66" s="224"/>
      <c r="D66" s="224"/>
      <c r="E66" s="224"/>
      <c r="F66" s="224"/>
      <c r="G66" s="224"/>
      <c r="H66" s="224"/>
      <c r="I66" s="224"/>
      <c r="J66" s="224"/>
      <c r="K66" s="224"/>
      <c r="L66" s="224"/>
      <c r="M66" s="224"/>
      <c r="N66" s="224"/>
      <c r="O66" s="224"/>
      <c r="P66" s="224"/>
      <c r="Q66" s="224"/>
      <c r="R66" s="224"/>
      <c r="S66" s="224"/>
      <c r="T66" s="224"/>
      <c r="U66" s="230" t="s">
        <v>212</v>
      </c>
      <c r="V66" s="224"/>
      <c r="W66" s="224"/>
      <c r="X66" s="224"/>
      <c r="Y66" s="224"/>
      <c r="Z66" s="224"/>
      <c r="AA66" s="224"/>
      <c r="AB66" s="224"/>
      <c r="AC66" s="224"/>
      <c r="AD66" s="224"/>
      <c r="AE66" s="242" t="s">
        <v>1636</v>
      </c>
      <c r="AF66" s="224"/>
      <c r="AG66" s="224"/>
      <c r="AH66" s="224"/>
      <c r="AI66" s="224"/>
      <c r="AJ66" s="224"/>
      <c r="AK66" s="224"/>
      <c r="AL66" s="224"/>
      <c r="AM66" s="242" t="s">
        <v>1636</v>
      </c>
      <c r="AN66" s="224"/>
      <c r="AO66" s="224"/>
      <c r="AP66" s="224"/>
      <c r="AQ66" s="224"/>
      <c r="AR66" s="224"/>
      <c r="AS66" s="224"/>
      <c r="AT66" s="224"/>
      <c r="AU66" s="242" t="s">
        <v>1636</v>
      </c>
      <c r="AV66" s="224"/>
      <c r="AW66" s="224"/>
      <c r="AX66" s="224"/>
      <c r="AY66" s="224"/>
      <c r="AZ66" s="224"/>
      <c r="BA66" s="224"/>
    </row>
    <row r="67" spans="1:53" ht="0" hidden="1" customHeight="1" x14ac:dyDescent="0.25"/>
    <row r="68" spans="1:53" ht="12" customHeight="1" x14ac:dyDescent="0.25"/>
    <row r="69" spans="1:53" ht="12" customHeight="1" x14ac:dyDescent="0.25">
      <c r="A69" s="243" t="s">
        <v>1951</v>
      </c>
      <c r="B69" s="243"/>
      <c r="C69" s="224"/>
      <c r="D69" s="224"/>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c r="BA69" s="224"/>
    </row>
    <row r="70" spans="1:53" ht="18.75" customHeight="1" x14ac:dyDescent="0.25"/>
    <row r="71" spans="1:53" ht="9" customHeight="1" x14ac:dyDescent="0.25">
      <c r="A71" s="232"/>
      <c r="B71" s="233"/>
      <c r="C71" s="233"/>
      <c r="D71" s="233"/>
      <c r="E71" s="233"/>
      <c r="F71" s="233"/>
      <c r="G71" s="233"/>
      <c r="H71" s="233"/>
      <c r="I71" s="233"/>
      <c r="J71" s="233"/>
      <c r="K71" s="233"/>
      <c r="L71" s="233"/>
      <c r="M71" s="233"/>
      <c r="N71" s="233"/>
      <c r="O71" s="234">
        <v>46112</v>
      </c>
      <c r="P71" s="234"/>
      <c r="Q71" s="234"/>
      <c r="R71" s="234"/>
      <c r="S71" s="234"/>
      <c r="T71" s="234"/>
      <c r="U71" s="234"/>
      <c r="V71" s="234"/>
      <c r="W71" s="234"/>
      <c r="X71" s="235">
        <v>46080</v>
      </c>
      <c r="Y71" s="235"/>
      <c r="Z71" s="235"/>
      <c r="AA71" s="235"/>
      <c r="AB71" s="235"/>
      <c r="AC71" s="235"/>
      <c r="AD71" s="235"/>
      <c r="AE71" s="236"/>
      <c r="AF71" s="237"/>
      <c r="AG71" s="237"/>
      <c r="AH71" s="237"/>
      <c r="AI71" s="237"/>
      <c r="AJ71" s="237"/>
      <c r="AK71" s="237"/>
      <c r="AL71" s="237"/>
      <c r="AM71" s="237"/>
      <c r="AN71" s="237"/>
      <c r="AO71" s="237"/>
      <c r="AP71" s="237"/>
      <c r="AQ71" s="237"/>
    </row>
    <row r="72" spans="1:53" x14ac:dyDescent="0.25">
      <c r="A72" s="238" t="s">
        <v>1952</v>
      </c>
      <c r="B72" s="239"/>
      <c r="C72" s="239"/>
      <c r="D72" s="239"/>
      <c r="E72" s="239"/>
      <c r="F72" s="239"/>
      <c r="G72" s="239"/>
      <c r="H72" s="239"/>
      <c r="I72" s="239"/>
      <c r="J72" s="239"/>
      <c r="K72" s="239"/>
      <c r="L72" s="239"/>
      <c r="M72" s="239"/>
      <c r="N72" s="239"/>
      <c r="O72" s="240"/>
      <c r="P72" s="240"/>
      <c r="Q72" s="240"/>
      <c r="R72" s="240"/>
      <c r="S72" s="240"/>
      <c r="T72" s="240"/>
      <c r="U72" s="240"/>
      <c r="V72" s="240"/>
      <c r="W72" s="240"/>
      <c r="X72" s="240"/>
      <c r="Y72" s="240"/>
      <c r="Z72" s="240"/>
      <c r="AA72" s="240"/>
      <c r="AB72" s="240"/>
      <c r="AC72" s="240"/>
      <c r="AD72" s="240"/>
      <c r="AE72" s="241"/>
      <c r="AF72" s="240"/>
      <c r="AG72" s="240"/>
      <c r="AH72" s="240"/>
      <c r="AI72" s="240"/>
      <c r="AJ72" s="240"/>
      <c r="AK72" s="240"/>
      <c r="AL72" s="240"/>
      <c r="AM72" s="240"/>
      <c r="AN72" s="240"/>
      <c r="AO72" s="240"/>
      <c r="AP72" s="240"/>
      <c r="AQ72" s="240"/>
    </row>
    <row r="73" spans="1:53" ht="9.75" customHeight="1" x14ac:dyDescent="0.25">
      <c r="A73" s="245" t="s">
        <v>1953</v>
      </c>
      <c r="B73" s="246"/>
      <c r="C73" s="246"/>
      <c r="D73" s="246"/>
      <c r="E73" s="246"/>
      <c r="F73" s="246"/>
      <c r="G73" s="246"/>
      <c r="H73" s="246"/>
      <c r="I73" s="246"/>
      <c r="J73" s="246"/>
      <c r="K73" s="246"/>
      <c r="L73" s="246"/>
      <c r="M73" s="246"/>
      <c r="N73" s="246"/>
      <c r="O73" s="258">
        <v>414742205</v>
      </c>
      <c r="P73" s="258"/>
      <c r="Q73" s="258"/>
      <c r="R73" s="258"/>
      <c r="S73" s="258"/>
      <c r="T73" s="258"/>
      <c r="U73" s="258"/>
      <c r="V73" s="258"/>
      <c r="W73" s="258"/>
      <c r="X73" s="259">
        <v>348837041</v>
      </c>
      <c r="Y73" s="259"/>
      <c r="Z73" s="259"/>
      <c r="AA73" s="259"/>
      <c r="AB73" s="259"/>
      <c r="AC73" s="259"/>
      <c r="AD73" s="259"/>
      <c r="AE73" s="260"/>
      <c r="AF73" s="240"/>
      <c r="AG73" s="240"/>
      <c r="AH73" s="240"/>
      <c r="AI73" s="240"/>
      <c r="AJ73" s="240"/>
      <c r="AK73" s="240"/>
      <c r="AL73" s="240"/>
      <c r="AM73" s="240"/>
      <c r="AN73" s="240"/>
      <c r="AO73" s="240"/>
      <c r="AP73" s="240"/>
      <c r="AQ73" s="240"/>
    </row>
    <row r="74" spans="1:53" ht="9" customHeight="1" x14ac:dyDescent="0.25">
      <c r="A74" s="245" t="s">
        <v>1954</v>
      </c>
      <c r="B74" s="246"/>
      <c r="C74" s="246"/>
      <c r="D74" s="246"/>
      <c r="E74" s="246"/>
      <c r="F74" s="246"/>
      <c r="G74" s="246"/>
      <c r="H74" s="246"/>
      <c r="I74" s="246"/>
      <c r="J74" s="246"/>
      <c r="K74" s="246"/>
      <c r="L74" s="246"/>
      <c r="M74" s="246"/>
      <c r="N74" s="246"/>
      <c r="O74" s="258">
        <v>33759757</v>
      </c>
      <c r="P74" s="258"/>
      <c r="Q74" s="258"/>
      <c r="R74" s="258"/>
      <c r="S74" s="258"/>
      <c r="T74" s="258"/>
      <c r="U74" s="258"/>
      <c r="V74" s="258"/>
      <c r="W74" s="258"/>
      <c r="X74" s="259">
        <v>28570413</v>
      </c>
      <c r="Y74" s="259"/>
      <c r="Z74" s="259"/>
      <c r="AA74" s="259"/>
      <c r="AB74" s="259"/>
      <c r="AC74" s="259"/>
      <c r="AD74" s="259"/>
      <c r="AE74" s="260"/>
      <c r="AF74" s="240"/>
      <c r="AG74" s="240"/>
      <c r="AH74" s="240"/>
      <c r="AI74" s="240"/>
      <c r="AJ74" s="240"/>
      <c r="AK74" s="240"/>
      <c r="AL74" s="240"/>
      <c r="AM74" s="240"/>
      <c r="AN74" s="240"/>
      <c r="AO74" s="240"/>
      <c r="AP74" s="240"/>
      <c r="AQ74" s="240"/>
    </row>
    <row r="75" spans="1:53" ht="9.75" customHeight="1" x14ac:dyDescent="0.25">
      <c r="A75" s="245" t="s">
        <v>1955</v>
      </c>
      <c r="B75" s="246"/>
      <c r="C75" s="246"/>
      <c r="D75" s="246"/>
      <c r="E75" s="246"/>
      <c r="F75" s="246"/>
      <c r="G75" s="246"/>
      <c r="H75" s="246"/>
      <c r="I75" s="246"/>
      <c r="J75" s="246"/>
      <c r="K75" s="246"/>
      <c r="L75" s="246"/>
      <c r="M75" s="246"/>
      <c r="N75" s="246"/>
      <c r="O75" s="258">
        <v>0</v>
      </c>
      <c r="P75" s="258"/>
      <c r="Q75" s="258"/>
      <c r="R75" s="258"/>
      <c r="S75" s="258"/>
      <c r="T75" s="258"/>
      <c r="U75" s="258"/>
      <c r="V75" s="258"/>
      <c r="W75" s="258"/>
      <c r="X75" s="262">
        <v>0</v>
      </c>
      <c r="Y75" s="262"/>
      <c r="Z75" s="262"/>
      <c r="AA75" s="262"/>
      <c r="AB75" s="262"/>
      <c r="AC75" s="262"/>
      <c r="AD75" s="262"/>
      <c r="AE75" s="263"/>
      <c r="AF75" s="240"/>
      <c r="AG75" s="240"/>
      <c r="AH75" s="240"/>
      <c r="AI75" s="240"/>
      <c r="AJ75" s="240"/>
      <c r="AK75" s="240"/>
      <c r="AL75" s="240"/>
      <c r="AM75" s="240"/>
      <c r="AN75" s="240"/>
      <c r="AO75" s="240"/>
      <c r="AP75" s="240"/>
      <c r="AQ75" s="240"/>
    </row>
    <row r="76" spans="1:53" ht="7.5" customHeight="1" x14ac:dyDescent="0.25">
      <c r="A76" s="245" t="s">
        <v>1956</v>
      </c>
      <c r="B76" s="246"/>
      <c r="C76" s="246"/>
      <c r="D76" s="246"/>
      <c r="E76" s="246"/>
      <c r="F76" s="246"/>
      <c r="G76" s="246"/>
      <c r="H76" s="246"/>
      <c r="I76" s="246"/>
      <c r="J76" s="246"/>
      <c r="K76" s="246"/>
      <c r="L76" s="246"/>
      <c r="M76" s="246"/>
      <c r="N76" s="246"/>
      <c r="O76" s="258">
        <v>93138339</v>
      </c>
      <c r="P76" s="258"/>
      <c r="Q76" s="258"/>
      <c r="R76" s="258"/>
      <c r="S76" s="258"/>
      <c r="T76" s="258"/>
      <c r="U76" s="258"/>
      <c r="V76" s="258"/>
      <c r="W76" s="258"/>
      <c r="X76" s="259">
        <v>89599056</v>
      </c>
      <c r="Y76" s="259"/>
      <c r="Z76" s="259"/>
      <c r="AA76" s="259"/>
      <c r="AB76" s="259"/>
      <c r="AC76" s="259"/>
      <c r="AD76" s="259"/>
      <c r="AE76" s="260"/>
      <c r="AF76" s="240"/>
      <c r="AG76" s="240"/>
      <c r="AH76" s="240"/>
      <c r="AI76" s="240"/>
      <c r="AJ76" s="240"/>
      <c r="AK76" s="240"/>
      <c r="AL76" s="240"/>
      <c r="AM76" s="240"/>
      <c r="AN76" s="240"/>
      <c r="AO76" s="240"/>
      <c r="AP76" s="240"/>
      <c r="AQ76" s="240"/>
    </row>
    <row r="77" spans="1:53" ht="10.5" customHeight="1" x14ac:dyDescent="0.25">
      <c r="A77" s="245" t="s">
        <v>1957</v>
      </c>
      <c r="B77" s="246"/>
      <c r="C77" s="246"/>
      <c r="D77" s="246"/>
      <c r="E77" s="246"/>
      <c r="F77" s="246"/>
      <c r="G77" s="246"/>
      <c r="H77" s="246"/>
      <c r="I77" s="246"/>
      <c r="J77" s="246"/>
      <c r="K77" s="246"/>
      <c r="L77" s="246"/>
      <c r="M77" s="246"/>
      <c r="N77" s="246"/>
      <c r="O77" s="261">
        <v>0</v>
      </c>
      <c r="P77" s="261"/>
      <c r="Q77" s="261"/>
      <c r="R77" s="261"/>
      <c r="S77" s="261"/>
      <c r="T77" s="261"/>
      <c r="U77" s="261"/>
      <c r="V77" s="261"/>
      <c r="W77" s="261"/>
      <c r="X77" s="262">
        <v>0</v>
      </c>
      <c r="Y77" s="262"/>
      <c r="Z77" s="262"/>
      <c r="AA77" s="262"/>
      <c r="AB77" s="262"/>
      <c r="AC77" s="262"/>
      <c r="AD77" s="262"/>
      <c r="AE77" s="263"/>
      <c r="AF77" s="240"/>
      <c r="AG77" s="240"/>
      <c r="AH77" s="240"/>
      <c r="AI77" s="240"/>
      <c r="AJ77" s="240"/>
      <c r="AK77" s="240"/>
      <c r="AL77" s="240"/>
      <c r="AM77" s="240"/>
      <c r="AN77" s="240"/>
      <c r="AO77" s="240"/>
      <c r="AP77" s="240"/>
      <c r="AQ77" s="240"/>
    </row>
    <row r="78" spans="1:53" ht="9.75" customHeight="1" x14ac:dyDescent="0.25">
      <c r="A78" s="245" t="s">
        <v>1958</v>
      </c>
      <c r="B78" s="246"/>
      <c r="C78" s="246"/>
      <c r="D78" s="246"/>
      <c r="E78" s="246"/>
      <c r="F78" s="246"/>
      <c r="G78" s="246"/>
      <c r="H78" s="246"/>
      <c r="I78" s="246"/>
      <c r="J78" s="246"/>
      <c r="K78" s="246"/>
      <c r="L78" s="246"/>
      <c r="M78" s="246"/>
      <c r="N78" s="246"/>
      <c r="O78" s="261">
        <v>0</v>
      </c>
      <c r="P78" s="261"/>
      <c r="Q78" s="261"/>
      <c r="R78" s="261"/>
      <c r="S78" s="261"/>
      <c r="T78" s="261"/>
      <c r="U78" s="261"/>
      <c r="V78" s="261"/>
      <c r="W78" s="261"/>
      <c r="X78" s="262">
        <v>0</v>
      </c>
      <c r="Y78" s="262"/>
      <c r="Z78" s="262"/>
      <c r="AA78" s="262"/>
      <c r="AB78" s="262"/>
      <c r="AC78" s="262"/>
      <c r="AD78" s="262"/>
      <c r="AE78" s="263"/>
      <c r="AF78" s="240"/>
      <c r="AG78" s="240"/>
      <c r="AH78" s="240"/>
      <c r="AI78" s="240"/>
      <c r="AJ78" s="240"/>
      <c r="AK78" s="240"/>
      <c r="AL78" s="240"/>
      <c r="AM78" s="240"/>
      <c r="AN78" s="240"/>
      <c r="AO78" s="240"/>
      <c r="AP78" s="240"/>
      <c r="AQ78" s="240"/>
    </row>
    <row r="79" spans="1:53" ht="10.5" customHeight="1" x14ac:dyDescent="0.25">
      <c r="A79" s="245" t="s">
        <v>1959</v>
      </c>
      <c r="B79" s="246"/>
      <c r="C79" s="246"/>
      <c r="D79" s="246"/>
      <c r="E79" s="246"/>
      <c r="F79" s="246"/>
      <c r="G79" s="246"/>
      <c r="H79" s="246"/>
      <c r="I79" s="246"/>
      <c r="J79" s="246"/>
      <c r="K79" s="246"/>
      <c r="L79" s="246"/>
      <c r="M79" s="246"/>
      <c r="N79" s="246"/>
      <c r="O79" s="261">
        <v>0</v>
      </c>
      <c r="P79" s="261"/>
      <c r="Q79" s="261"/>
      <c r="R79" s="261"/>
      <c r="S79" s="261"/>
      <c r="T79" s="261"/>
      <c r="U79" s="261"/>
      <c r="V79" s="261"/>
      <c r="W79" s="261"/>
      <c r="X79" s="262">
        <v>0</v>
      </c>
      <c r="Y79" s="262"/>
      <c r="Z79" s="262"/>
      <c r="AA79" s="262"/>
      <c r="AB79" s="262"/>
      <c r="AC79" s="262"/>
      <c r="AD79" s="262"/>
      <c r="AE79" s="263"/>
      <c r="AF79" s="237"/>
      <c r="AG79" s="237"/>
      <c r="AH79" s="237"/>
      <c r="AI79" s="237"/>
      <c r="AJ79" s="237"/>
      <c r="AK79" s="237"/>
      <c r="AL79" s="237"/>
      <c r="AM79" s="237"/>
      <c r="AN79" s="237"/>
      <c r="AO79" s="237"/>
      <c r="AP79" s="237"/>
      <c r="AQ79" s="237"/>
    </row>
    <row r="80" spans="1:53" x14ac:dyDescent="0.25">
      <c r="A80" s="310" t="s">
        <v>1960</v>
      </c>
      <c r="B80" s="311"/>
      <c r="C80" s="311"/>
      <c r="D80" s="311"/>
      <c r="E80" s="311"/>
      <c r="F80" s="311"/>
      <c r="G80" s="311"/>
      <c r="H80" s="311"/>
      <c r="I80" s="311"/>
      <c r="J80" s="311"/>
      <c r="K80" s="311"/>
      <c r="L80" s="311"/>
      <c r="M80" s="311"/>
      <c r="N80" s="311"/>
      <c r="O80" s="237"/>
      <c r="P80" s="237"/>
      <c r="Q80" s="237"/>
      <c r="R80" s="237"/>
      <c r="S80" s="237"/>
      <c r="T80" s="237"/>
      <c r="U80" s="237"/>
      <c r="V80" s="237"/>
      <c r="W80" s="237"/>
      <c r="X80" s="237"/>
      <c r="Y80" s="237"/>
      <c r="Z80" s="237"/>
      <c r="AA80" s="237"/>
      <c r="AB80" s="237"/>
      <c r="AC80" s="237"/>
      <c r="AD80" s="237"/>
      <c r="AE80" s="312"/>
      <c r="AF80" s="237"/>
      <c r="AG80" s="237"/>
      <c r="AH80" s="237"/>
      <c r="AI80" s="237"/>
      <c r="AJ80" s="237"/>
      <c r="AK80" s="237"/>
      <c r="AL80" s="237"/>
      <c r="AM80" s="237"/>
      <c r="AN80" s="237"/>
      <c r="AO80" s="237"/>
      <c r="AP80" s="237"/>
      <c r="AQ80" s="237"/>
    </row>
    <row r="81" spans="1:51" ht="9" customHeight="1" x14ac:dyDescent="0.25">
      <c r="A81" s="245" t="s">
        <v>1961</v>
      </c>
      <c r="B81" s="246"/>
      <c r="C81" s="246"/>
      <c r="D81" s="246"/>
      <c r="E81" s="246"/>
      <c r="F81" s="246"/>
      <c r="G81" s="246"/>
      <c r="H81" s="246"/>
      <c r="I81" s="246"/>
      <c r="J81" s="246"/>
      <c r="K81" s="246"/>
      <c r="L81" s="246"/>
      <c r="M81" s="246"/>
      <c r="N81" s="246"/>
      <c r="O81" s="261">
        <v>0</v>
      </c>
      <c r="P81" s="261"/>
      <c r="Q81" s="261"/>
      <c r="R81" s="261"/>
      <c r="S81" s="261"/>
      <c r="T81" s="261"/>
      <c r="U81" s="261"/>
      <c r="V81" s="261"/>
      <c r="W81" s="261"/>
      <c r="X81" s="262">
        <v>0</v>
      </c>
      <c r="Y81" s="262"/>
      <c r="Z81" s="262"/>
      <c r="AA81" s="262"/>
      <c r="AB81" s="262"/>
      <c r="AC81" s="262"/>
      <c r="AD81" s="262"/>
      <c r="AE81" s="263"/>
      <c r="AF81" s="240"/>
      <c r="AG81" s="240"/>
      <c r="AH81" s="240"/>
      <c r="AI81" s="240"/>
      <c r="AJ81" s="240"/>
      <c r="AK81" s="240"/>
      <c r="AL81" s="240"/>
      <c r="AM81" s="240"/>
      <c r="AN81" s="240"/>
      <c r="AO81" s="240"/>
      <c r="AP81" s="240"/>
      <c r="AQ81" s="240"/>
    </row>
    <row r="82" spans="1:51" ht="9.75" customHeight="1" x14ac:dyDescent="0.25">
      <c r="A82" s="245" t="s">
        <v>1962</v>
      </c>
      <c r="B82" s="246"/>
      <c r="C82" s="246"/>
      <c r="D82" s="246"/>
      <c r="E82" s="246"/>
      <c r="F82" s="246"/>
      <c r="G82" s="246"/>
      <c r="H82" s="246"/>
      <c r="I82" s="246"/>
      <c r="J82" s="246"/>
      <c r="K82" s="246"/>
      <c r="L82" s="246"/>
      <c r="M82" s="246"/>
      <c r="N82" s="246"/>
      <c r="O82" s="261">
        <v>0</v>
      </c>
      <c r="P82" s="261"/>
      <c r="Q82" s="261"/>
      <c r="R82" s="261"/>
      <c r="S82" s="261"/>
      <c r="T82" s="261"/>
      <c r="U82" s="261"/>
      <c r="V82" s="261"/>
      <c r="W82" s="261"/>
      <c r="X82" s="262">
        <v>0</v>
      </c>
      <c r="Y82" s="262"/>
      <c r="Z82" s="262"/>
      <c r="AA82" s="262"/>
      <c r="AB82" s="262"/>
      <c r="AC82" s="262"/>
      <c r="AD82" s="262"/>
      <c r="AE82" s="263"/>
      <c r="AF82" s="240"/>
      <c r="AG82" s="240"/>
      <c r="AH82" s="240"/>
      <c r="AI82" s="240"/>
      <c r="AJ82" s="240"/>
      <c r="AK82" s="240"/>
      <c r="AL82" s="240"/>
      <c r="AM82" s="240"/>
      <c r="AN82" s="240"/>
      <c r="AO82" s="240"/>
      <c r="AP82" s="240"/>
      <c r="AQ82" s="240"/>
    </row>
    <row r="83" spans="1:51" ht="11.25" customHeight="1" x14ac:dyDescent="0.25">
      <c r="A83" s="245" t="s">
        <v>1980</v>
      </c>
      <c r="B83" s="246"/>
      <c r="C83" s="246"/>
      <c r="D83" s="246"/>
      <c r="E83" s="246"/>
      <c r="F83" s="246"/>
      <c r="G83" s="246"/>
      <c r="H83" s="246"/>
      <c r="I83" s="246"/>
      <c r="J83" s="246"/>
      <c r="K83" s="246"/>
      <c r="L83" s="246"/>
      <c r="M83" s="246"/>
      <c r="N83" s="246"/>
      <c r="O83" s="313" t="s">
        <v>1963</v>
      </c>
      <c r="P83" s="314"/>
      <c r="Q83" s="314"/>
      <c r="R83" s="314"/>
      <c r="S83" s="314"/>
      <c r="T83" s="314"/>
      <c r="U83" s="314"/>
      <c r="V83" s="314"/>
      <c r="W83" s="314"/>
      <c r="X83" s="315" t="s">
        <v>1964</v>
      </c>
      <c r="Y83" s="316"/>
      <c r="Z83" s="316"/>
      <c r="AA83" s="316"/>
      <c r="AB83" s="316"/>
      <c r="AC83" s="316"/>
      <c r="AD83" s="316"/>
      <c r="AE83" s="317"/>
      <c r="AF83" s="240"/>
      <c r="AG83" s="240"/>
      <c r="AH83" s="240"/>
      <c r="AI83" s="240"/>
      <c r="AJ83" s="240"/>
      <c r="AK83" s="240"/>
      <c r="AL83" s="240"/>
      <c r="AM83" s="240"/>
      <c r="AN83" s="240"/>
      <c r="AO83" s="240"/>
      <c r="AP83" s="240"/>
      <c r="AQ83" s="240"/>
    </row>
    <row r="84" spans="1:51" ht="9.75" customHeight="1" x14ac:dyDescent="0.25">
      <c r="A84" s="245" t="s">
        <v>1981</v>
      </c>
      <c r="B84" s="246"/>
      <c r="C84" s="246"/>
      <c r="D84" s="246"/>
      <c r="E84" s="246"/>
      <c r="F84" s="246"/>
      <c r="G84" s="246"/>
      <c r="H84" s="246"/>
      <c r="I84" s="246"/>
      <c r="J84" s="246"/>
      <c r="K84" s="246"/>
      <c r="L84" s="246"/>
      <c r="M84" s="246"/>
      <c r="N84" s="246"/>
      <c r="O84" s="261" t="s">
        <v>1965</v>
      </c>
      <c r="P84" s="261"/>
      <c r="Q84" s="261"/>
      <c r="R84" s="261"/>
      <c r="S84" s="261"/>
      <c r="T84" s="261"/>
      <c r="U84" s="261"/>
      <c r="V84" s="261"/>
      <c r="W84" s="261"/>
      <c r="X84" s="315" t="s">
        <v>1966</v>
      </c>
      <c r="Y84" s="316"/>
      <c r="Z84" s="316"/>
      <c r="AA84" s="316"/>
      <c r="AB84" s="316"/>
      <c r="AC84" s="316"/>
      <c r="AD84" s="316"/>
      <c r="AE84" s="317"/>
      <c r="AF84" s="240"/>
      <c r="AG84" s="240"/>
      <c r="AH84" s="240"/>
      <c r="AI84" s="240"/>
      <c r="AJ84" s="240"/>
      <c r="AK84" s="240"/>
      <c r="AL84" s="240"/>
      <c r="AM84" s="240"/>
      <c r="AN84" s="240"/>
      <c r="AO84" s="240"/>
      <c r="AP84" s="240"/>
      <c r="AQ84" s="240"/>
    </row>
    <row r="85" spans="1:51" x14ac:dyDescent="0.25">
      <c r="A85" s="245" t="s">
        <v>1967</v>
      </c>
      <c r="B85" s="246"/>
      <c r="C85" s="246"/>
      <c r="D85" s="246"/>
      <c r="E85" s="246"/>
      <c r="F85" s="246"/>
      <c r="G85" s="246"/>
      <c r="H85" s="246"/>
      <c r="I85" s="246"/>
      <c r="J85" s="246"/>
      <c r="K85" s="246"/>
      <c r="L85" s="246"/>
      <c r="M85" s="246"/>
      <c r="N85" s="246"/>
      <c r="O85" s="247">
        <v>-43764357</v>
      </c>
      <c r="P85" s="247"/>
      <c r="Q85" s="247"/>
      <c r="R85" s="247"/>
      <c r="S85" s="247"/>
      <c r="T85" s="247"/>
      <c r="U85" s="247"/>
      <c r="V85" s="247"/>
      <c r="W85" s="247"/>
      <c r="X85" s="248">
        <v>0</v>
      </c>
      <c r="Y85" s="248"/>
      <c r="Z85" s="248"/>
      <c r="AA85" s="248"/>
      <c r="AB85" s="248"/>
      <c r="AC85" s="248"/>
      <c r="AD85" s="248"/>
      <c r="AE85" s="249"/>
      <c r="AF85" s="250"/>
      <c r="AG85" s="250"/>
      <c r="AH85" s="250"/>
      <c r="AI85" s="250"/>
      <c r="AJ85" s="250"/>
      <c r="AK85" s="250"/>
      <c r="AL85" s="250"/>
      <c r="AM85" s="250"/>
      <c r="AN85" s="250"/>
      <c r="AO85" s="250"/>
      <c r="AP85" s="250"/>
      <c r="AQ85" s="250"/>
    </row>
    <row r="86" spans="1:51" x14ac:dyDescent="0.25">
      <c r="A86" s="251" t="s">
        <v>1968</v>
      </c>
      <c r="B86" s="252"/>
      <c r="C86" s="252"/>
      <c r="D86" s="252"/>
      <c r="E86" s="252"/>
      <c r="F86" s="252"/>
      <c r="G86" s="252"/>
      <c r="H86" s="252"/>
      <c r="I86" s="252"/>
      <c r="J86" s="252"/>
      <c r="K86" s="252"/>
      <c r="L86" s="252"/>
      <c r="M86" s="252"/>
      <c r="N86" s="252"/>
      <c r="O86" s="253">
        <v>-41466745.710000001</v>
      </c>
      <c r="P86" s="253"/>
      <c r="Q86" s="253"/>
      <c r="R86" s="253"/>
      <c r="S86" s="253"/>
      <c r="T86" s="253"/>
      <c r="U86" s="253"/>
      <c r="V86" s="253"/>
      <c r="W86" s="253"/>
      <c r="X86" s="254">
        <v>2104557.91</v>
      </c>
      <c r="Y86" s="254"/>
      <c r="Z86" s="254"/>
      <c r="AA86" s="254"/>
      <c r="AB86" s="254"/>
      <c r="AC86" s="254"/>
      <c r="AD86" s="254"/>
      <c r="AE86" s="255"/>
      <c r="AF86" s="237"/>
      <c r="AG86" s="237"/>
      <c r="AH86" s="237"/>
      <c r="AI86" s="237"/>
      <c r="AJ86" s="237"/>
      <c r="AK86" s="237"/>
      <c r="AL86" s="237"/>
      <c r="AM86" s="237"/>
      <c r="AN86" s="237"/>
      <c r="AO86" s="237"/>
      <c r="AP86" s="237"/>
      <c r="AQ86" s="237"/>
    </row>
    <row r="87" spans="1:51" ht="27" customHeight="1" x14ac:dyDescent="0.25">
      <c r="A87" s="256" t="s">
        <v>1969</v>
      </c>
      <c r="B87" s="257"/>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row>
    <row r="88" spans="1:51" ht="4.1500000000000004" customHeight="1" x14ac:dyDescent="0.25"/>
    <row r="89" spans="1:51" ht="4.1500000000000004" customHeight="1" x14ac:dyDescent="0.25"/>
    <row r="90" spans="1:51" ht="4.1500000000000004" customHeight="1" x14ac:dyDescent="0.25"/>
    <row r="91" spans="1:51" ht="14.45" customHeight="1" x14ac:dyDescent="0.25">
      <c r="A91" s="243" t="s">
        <v>1775</v>
      </c>
      <c r="B91" s="243"/>
      <c r="C91" s="224"/>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row>
    <row r="92" spans="1:51" ht="4.9000000000000004" customHeight="1" x14ac:dyDescent="0.25">
      <c r="A92" s="244" t="s">
        <v>1636</v>
      </c>
      <c r="B92" s="244"/>
      <c r="C92" s="224"/>
      <c r="D92" s="224"/>
      <c r="E92" s="224"/>
      <c r="F92" s="224"/>
      <c r="G92" s="224"/>
      <c r="H92" s="224"/>
      <c r="I92" s="224"/>
      <c r="J92" s="224"/>
      <c r="K92" s="224"/>
      <c r="L92" s="224"/>
      <c r="M92" s="224"/>
      <c r="N92" s="270" t="s">
        <v>1636</v>
      </c>
      <c r="O92" s="224"/>
      <c r="P92" s="224"/>
      <c r="Q92" s="224"/>
      <c r="R92" s="224"/>
      <c r="S92" s="224"/>
      <c r="T92" s="224"/>
      <c r="U92" s="224"/>
      <c r="V92" s="224"/>
      <c r="W92" s="224"/>
      <c r="X92" s="224"/>
      <c r="Y92" s="224"/>
      <c r="Z92" s="224"/>
      <c r="AA92" s="224"/>
      <c r="AB92" s="271" t="s">
        <v>1636</v>
      </c>
      <c r="AC92" s="224"/>
      <c r="AD92" s="224"/>
      <c r="AE92" s="224"/>
      <c r="AF92" s="224"/>
      <c r="AG92" s="224"/>
      <c r="AH92" s="224"/>
      <c r="AI92" s="224"/>
      <c r="AJ92" s="224"/>
      <c r="AK92" s="224"/>
      <c r="AL92" s="224"/>
      <c r="AM92" s="224"/>
      <c r="AN92" s="270" t="s">
        <v>1636</v>
      </c>
      <c r="AO92" s="224"/>
      <c r="AP92" s="224"/>
      <c r="AQ92" s="224"/>
      <c r="AR92" s="224"/>
      <c r="AS92" s="224"/>
      <c r="AT92" s="224"/>
      <c r="AU92" s="224"/>
      <c r="AV92" s="224"/>
      <c r="AW92" s="224"/>
      <c r="AX92" s="224"/>
      <c r="AY92" s="224"/>
    </row>
    <row r="93" spans="1:51" ht="10.9" customHeight="1" x14ac:dyDescent="0.25">
      <c r="A93" s="272" t="s">
        <v>226</v>
      </c>
      <c r="B93" s="272"/>
      <c r="C93" s="224"/>
      <c r="D93" s="224"/>
      <c r="E93" s="224"/>
      <c r="F93" s="224"/>
      <c r="G93" s="224"/>
      <c r="H93" s="224"/>
      <c r="I93" s="224"/>
      <c r="J93" s="224"/>
      <c r="K93" s="224"/>
      <c r="L93" s="224"/>
      <c r="M93" s="224"/>
      <c r="N93" s="273">
        <v>10639724700</v>
      </c>
      <c r="O93" s="224"/>
      <c r="P93" s="224"/>
      <c r="Q93" s="224"/>
      <c r="R93" s="224"/>
      <c r="S93" s="224"/>
      <c r="T93" s="224"/>
      <c r="U93" s="224"/>
      <c r="V93" s="224"/>
      <c r="W93" s="224"/>
      <c r="X93" s="224"/>
      <c r="Y93" s="224"/>
      <c r="Z93" s="224"/>
      <c r="AA93" s="224"/>
      <c r="AB93" s="265" t="s">
        <v>1636</v>
      </c>
      <c r="AC93" s="224"/>
      <c r="AD93" s="224"/>
      <c r="AE93" s="224"/>
      <c r="AF93" s="224"/>
      <c r="AG93" s="224"/>
      <c r="AH93" s="224"/>
      <c r="AI93" s="224"/>
      <c r="AJ93" s="224"/>
      <c r="AK93" s="224"/>
      <c r="AL93" s="224"/>
      <c r="AM93" s="224"/>
      <c r="AN93" s="230" t="s">
        <v>1636</v>
      </c>
      <c r="AO93" s="224"/>
      <c r="AP93" s="224"/>
      <c r="AQ93" s="224"/>
      <c r="AR93" s="224"/>
      <c r="AS93" s="224"/>
      <c r="AT93" s="224"/>
      <c r="AU93" s="224"/>
      <c r="AV93" s="224"/>
      <c r="AW93" s="224"/>
      <c r="AX93" s="224"/>
      <c r="AY93" s="224"/>
    </row>
    <row r="94" spans="1:51" ht="10.9" customHeight="1" x14ac:dyDescent="0.25">
      <c r="A94" s="229" t="s">
        <v>1636</v>
      </c>
      <c r="B94" s="229"/>
      <c r="C94" s="224"/>
      <c r="D94" s="224"/>
      <c r="E94" s="224"/>
      <c r="F94" s="224"/>
      <c r="G94" s="224"/>
      <c r="H94" s="224"/>
      <c r="I94" s="224"/>
      <c r="J94" s="224"/>
      <c r="K94" s="224"/>
      <c r="L94" s="224"/>
      <c r="M94" s="224"/>
      <c r="N94" s="265" t="s">
        <v>1636</v>
      </c>
      <c r="O94" s="224"/>
      <c r="P94" s="224"/>
      <c r="Q94" s="224"/>
      <c r="R94" s="224"/>
      <c r="S94" s="224"/>
      <c r="T94" s="224"/>
      <c r="U94" s="224"/>
      <c r="V94" s="224"/>
      <c r="W94" s="224"/>
      <c r="X94" s="224"/>
      <c r="Y94" s="224"/>
      <c r="Z94" s="224"/>
      <c r="AA94" s="224"/>
      <c r="AB94" s="265" t="s">
        <v>1636</v>
      </c>
      <c r="AC94" s="224"/>
      <c r="AD94" s="224"/>
      <c r="AE94" s="224"/>
      <c r="AF94" s="224"/>
      <c r="AG94" s="224"/>
      <c r="AH94" s="224"/>
      <c r="AI94" s="224"/>
      <c r="AJ94" s="224"/>
      <c r="AK94" s="224"/>
      <c r="AL94" s="224"/>
      <c r="AM94" s="224"/>
      <c r="AN94" s="230" t="s">
        <v>1636</v>
      </c>
      <c r="AO94" s="224"/>
      <c r="AP94" s="224"/>
      <c r="AQ94" s="224"/>
      <c r="AR94" s="224"/>
      <c r="AS94" s="224"/>
      <c r="AT94" s="224"/>
      <c r="AU94" s="224"/>
      <c r="AV94" s="224"/>
      <c r="AW94" s="224"/>
      <c r="AX94" s="224"/>
      <c r="AY94" s="224"/>
    </row>
    <row r="95" spans="1:51" ht="10.9" customHeight="1" x14ac:dyDescent="0.25">
      <c r="A95" s="229" t="s">
        <v>1776</v>
      </c>
      <c r="B95" s="229"/>
      <c r="C95" s="224"/>
      <c r="D95" s="224"/>
      <c r="E95" s="224"/>
      <c r="F95" s="224"/>
      <c r="G95" s="224"/>
      <c r="H95" s="224"/>
      <c r="I95" s="224"/>
      <c r="J95" s="224"/>
      <c r="K95" s="224"/>
      <c r="L95" s="224"/>
      <c r="M95" s="224"/>
      <c r="N95" s="264">
        <v>24406515026.049999</v>
      </c>
      <c r="O95" s="224"/>
      <c r="P95" s="224"/>
      <c r="Q95" s="224"/>
      <c r="R95" s="224"/>
      <c r="S95" s="224"/>
      <c r="T95" s="224"/>
      <c r="U95" s="224"/>
      <c r="V95" s="224"/>
      <c r="W95" s="224"/>
      <c r="X95" s="224"/>
      <c r="Y95" s="224"/>
      <c r="Z95" s="224"/>
      <c r="AA95" s="224"/>
      <c r="AB95" s="265" t="s">
        <v>1777</v>
      </c>
      <c r="AC95" s="224"/>
      <c r="AD95" s="224"/>
      <c r="AE95" s="224"/>
      <c r="AF95" s="224"/>
      <c r="AG95" s="224"/>
      <c r="AH95" s="224"/>
      <c r="AI95" s="224"/>
      <c r="AJ95" s="224"/>
      <c r="AK95" s="224"/>
      <c r="AL95" s="224"/>
      <c r="AM95" s="224"/>
      <c r="AN95" s="318">
        <v>26584898570.886002</v>
      </c>
      <c r="AO95" s="224"/>
      <c r="AP95" s="224"/>
      <c r="AQ95" s="224"/>
      <c r="AR95" s="224"/>
      <c r="AS95" s="224"/>
      <c r="AT95" s="224"/>
      <c r="AU95" s="224"/>
      <c r="AV95" s="224"/>
      <c r="AW95" s="224"/>
      <c r="AX95" s="224"/>
      <c r="AY95" s="224"/>
    </row>
    <row r="96" spans="1:51" ht="10.9" customHeight="1" x14ac:dyDescent="0.25">
      <c r="A96" s="229" t="s">
        <v>1778</v>
      </c>
      <c r="B96" s="229"/>
      <c r="C96" s="224"/>
      <c r="D96" s="224"/>
      <c r="E96" s="224"/>
      <c r="F96" s="224"/>
      <c r="G96" s="224"/>
      <c r="H96" s="224"/>
      <c r="I96" s="224"/>
      <c r="J96" s="224"/>
      <c r="K96" s="224"/>
      <c r="L96" s="224"/>
      <c r="M96" s="224"/>
      <c r="N96" s="265" t="s">
        <v>1636</v>
      </c>
      <c r="O96" s="224"/>
      <c r="P96" s="224"/>
      <c r="Q96" s="224"/>
      <c r="R96" s="224"/>
      <c r="S96" s="224"/>
      <c r="T96" s="224"/>
      <c r="U96" s="224"/>
      <c r="V96" s="224"/>
      <c r="W96" s="224"/>
      <c r="X96" s="224"/>
      <c r="Y96" s="224"/>
      <c r="Z96" s="224"/>
      <c r="AA96" s="224"/>
      <c r="AB96" s="265" t="s">
        <v>1779</v>
      </c>
      <c r="AC96" s="224"/>
      <c r="AD96" s="224"/>
      <c r="AE96" s="224"/>
      <c r="AF96" s="224"/>
      <c r="AG96" s="224"/>
      <c r="AH96" s="224"/>
      <c r="AI96" s="224"/>
      <c r="AJ96" s="224"/>
      <c r="AK96" s="224"/>
      <c r="AL96" s="224"/>
      <c r="AM96" s="224"/>
      <c r="AN96" s="318">
        <v>24406515026.049999</v>
      </c>
      <c r="AO96" s="224"/>
      <c r="AP96" s="224"/>
      <c r="AQ96" s="224"/>
      <c r="AR96" s="224"/>
      <c r="AS96" s="224"/>
      <c r="AT96" s="224"/>
      <c r="AU96" s="224"/>
      <c r="AV96" s="224"/>
      <c r="AW96" s="224"/>
      <c r="AX96" s="224"/>
      <c r="AY96" s="224"/>
    </row>
    <row r="97" spans="1:51" ht="10.9" customHeight="1" x14ac:dyDescent="0.25">
      <c r="A97" s="229" t="s">
        <v>1780</v>
      </c>
      <c r="B97" s="229"/>
      <c r="C97" s="224"/>
      <c r="D97" s="224"/>
      <c r="E97" s="224"/>
      <c r="F97" s="224"/>
      <c r="G97" s="224"/>
      <c r="H97" s="224"/>
      <c r="I97" s="224"/>
      <c r="J97" s="224"/>
      <c r="K97" s="224"/>
      <c r="L97" s="224"/>
      <c r="M97" s="224"/>
      <c r="N97" s="264">
        <v>0</v>
      </c>
      <c r="O97" s="224"/>
      <c r="P97" s="224"/>
      <c r="Q97" s="224"/>
      <c r="R97" s="224"/>
      <c r="S97" s="224"/>
      <c r="T97" s="224"/>
      <c r="U97" s="224"/>
      <c r="V97" s="224"/>
      <c r="W97" s="224"/>
      <c r="X97" s="224"/>
      <c r="Y97" s="224"/>
      <c r="Z97" s="224"/>
      <c r="AA97" s="224"/>
      <c r="AB97" s="265" t="s">
        <v>1781</v>
      </c>
      <c r="AC97" s="224"/>
      <c r="AD97" s="224"/>
      <c r="AE97" s="224"/>
      <c r="AF97" s="224"/>
      <c r="AG97" s="224"/>
      <c r="AH97" s="224"/>
      <c r="AI97" s="224"/>
      <c r="AJ97" s="224"/>
      <c r="AK97" s="224"/>
      <c r="AL97" s="224"/>
      <c r="AM97" s="224"/>
      <c r="AN97" s="267">
        <v>0.91700000000000004</v>
      </c>
      <c r="AO97" s="224"/>
      <c r="AP97" s="224"/>
      <c r="AQ97" s="224"/>
      <c r="AR97" s="224"/>
      <c r="AS97" s="224"/>
      <c r="AT97" s="224"/>
      <c r="AU97" s="224"/>
      <c r="AV97" s="224"/>
      <c r="AW97" s="224"/>
      <c r="AX97" s="224"/>
      <c r="AY97" s="224"/>
    </row>
    <row r="98" spans="1:51" ht="10.9" customHeight="1" x14ac:dyDescent="0.25">
      <c r="A98" s="242" t="s">
        <v>1782</v>
      </c>
      <c r="B98" s="242"/>
      <c r="C98" s="224"/>
      <c r="D98" s="224"/>
      <c r="E98" s="224"/>
      <c r="F98" s="224"/>
      <c r="G98" s="224"/>
      <c r="H98" s="224"/>
      <c r="I98" s="224"/>
      <c r="J98" s="224"/>
      <c r="K98" s="224"/>
      <c r="L98" s="224"/>
      <c r="M98" s="224"/>
      <c r="N98" s="264">
        <v>0</v>
      </c>
      <c r="O98" s="224"/>
      <c r="P98" s="224"/>
      <c r="Q98" s="224"/>
      <c r="R98" s="224"/>
      <c r="S98" s="224"/>
      <c r="T98" s="224"/>
      <c r="U98" s="224"/>
      <c r="V98" s="224"/>
      <c r="W98" s="224"/>
      <c r="X98" s="224"/>
      <c r="Y98" s="224"/>
      <c r="Z98" s="224"/>
      <c r="AA98" s="224"/>
      <c r="AB98" s="265" t="s">
        <v>1783</v>
      </c>
      <c r="AC98" s="224"/>
      <c r="AD98" s="224"/>
      <c r="AE98" s="224"/>
      <c r="AF98" s="224"/>
      <c r="AG98" s="224"/>
      <c r="AH98" s="224"/>
      <c r="AI98" s="224"/>
      <c r="AJ98" s="224"/>
      <c r="AK98" s="224"/>
      <c r="AL98" s="224"/>
      <c r="AM98" s="224"/>
      <c r="AN98" s="267">
        <v>0.93</v>
      </c>
      <c r="AO98" s="224"/>
      <c r="AP98" s="224"/>
      <c r="AQ98" s="224"/>
      <c r="AR98" s="224"/>
      <c r="AS98" s="224"/>
      <c r="AT98" s="224"/>
      <c r="AU98" s="224"/>
      <c r="AV98" s="224"/>
      <c r="AW98" s="224"/>
      <c r="AX98" s="224"/>
      <c r="AY98" s="224"/>
    </row>
    <row r="99" spans="1:51" ht="10.9" customHeight="1" x14ac:dyDescent="0.25">
      <c r="A99" s="229" t="s">
        <v>1784</v>
      </c>
      <c r="B99" s="229"/>
      <c r="C99" s="224"/>
      <c r="D99" s="224"/>
      <c r="E99" s="224"/>
      <c r="F99" s="224"/>
      <c r="G99" s="224"/>
      <c r="H99" s="224"/>
      <c r="I99" s="224"/>
      <c r="J99" s="224"/>
      <c r="K99" s="224"/>
      <c r="L99" s="224"/>
      <c r="M99" s="224"/>
      <c r="N99" s="264">
        <v>0</v>
      </c>
      <c r="O99" s="224"/>
      <c r="P99" s="224"/>
      <c r="Q99" s="224"/>
      <c r="R99" s="224"/>
      <c r="S99" s="224"/>
      <c r="T99" s="224"/>
      <c r="U99" s="224"/>
      <c r="V99" s="224"/>
      <c r="W99" s="224"/>
      <c r="X99" s="224"/>
      <c r="Y99" s="224"/>
      <c r="Z99" s="224"/>
      <c r="AA99" s="224"/>
      <c r="AB99" s="268" t="s">
        <v>1636</v>
      </c>
      <c r="AC99" s="224"/>
      <c r="AD99" s="224"/>
      <c r="AE99" s="224"/>
      <c r="AF99" s="224"/>
      <c r="AG99" s="224"/>
      <c r="AH99" s="224"/>
      <c r="AI99" s="224"/>
      <c r="AJ99" s="224"/>
      <c r="AK99" s="224"/>
      <c r="AL99" s="224"/>
      <c r="AM99" s="224"/>
      <c r="AN99" s="230" t="s">
        <v>1636</v>
      </c>
      <c r="AO99" s="224"/>
      <c r="AP99" s="224"/>
      <c r="AQ99" s="224"/>
      <c r="AR99" s="224"/>
      <c r="AS99" s="224"/>
      <c r="AT99" s="224"/>
      <c r="AU99" s="224"/>
      <c r="AV99" s="224"/>
      <c r="AW99" s="224"/>
      <c r="AX99" s="224"/>
      <c r="AY99" s="224"/>
    </row>
    <row r="100" spans="1:51" ht="10.9" customHeight="1" x14ac:dyDescent="0.25">
      <c r="A100" s="229" t="s">
        <v>1785</v>
      </c>
      <c r="B100" s="229"/>
      <c r="C100" s="224"/>
      <c r="D100" s="224"/>
      <c r="E100" s="224"/>
      <c r="F100" s="224"/>
      <c r="G100" s="224"/>
      <c r="H100" s="224"/>
      <c r="I100" s="224"/>
      <c r="J100" s="224"/>
      <c r="K100" s="224"/>
      <c r="L100" s="224"/>
      <c r="M100" s="224"/>
      <c r="N100" s="264">
        <v>0</v>
      </c>
      <c r="O100" s="224"/>
      <c r="P100" s="224"/>
      <c r="Q100" s="224"/>
      <c r="R100" s="224"/>
      <c r="S100" s="224"/>
      <c r="T100" s="224"/>
      <c r="U100" s="224"/>
      <c r="V100" s="224"/>
      <c r="W100" s="224"/>
      <c r="X100" s="224"/>
      <c r="Y100" s="224"/>
      <c r="Z100" s="224"/>
      <c r="AA100" s="224"/>
      <c r="AB100" s="265" t="s">
        <v>1786</v>
      </c>
      <c r="AC100" s="224"/>
      <c r="AD100" s="224"/>
      <c r="AE100" s="224"/>
      <c r="AF100" s="224"/>
      <c r="AG100" s="224"/>
      <c r="AH100" s="224"/>
      <c r="AI100" s="224"/>
      <c r="AJ100" s="224"/>
      <c r="AK100" s="224"/>
      <c r="AL100" s="224"/>
      <c r="AM100" s="224"/>
      <c r="AN100" s="266">
        <v>1.05</v>
      </c>
      <c r="AO100" s="224"/>
      <c r="AP100" s="224"/>
      <c r="AQ100" s="224"/>
      <c r="AR100" s="224"/>
      <c r="AS100" s="224"/>
      <c r="AT100" s="224"/>
      <c r="AU100" s="224"/>
      <c r="AV100" s="224"/>
      <c r="AW100" s="224"/>
      <c r="AX100" s="224"/>
      <c r="AY100" s="224"/>
    </row>
    <row r="101" spans="1:51" ht="10.9" customHeight="1" x14ac:dyDescent="0.25">
      <c r="A101" s="229" t="s">
        <v>1787</v>
      </c>
      <c r="B101" s="229"/>
      <c r="C101" s="224"/>
      <c r="D101" s="224"/>
      <c r="E101" s="224"/>
      <c r="F101" s="224"/>
      <c r="G101" s="224"/>
      <c r="H101" s="224"/>
      <c r="I101" s="224"/>
      <c r="J101" s="224"/>
      <c r="K101" s="224"/>
      <c r="L101" s="224"/>
      <c r="M101" s="224"/>
      <c r="N101" s="264">
        <v>0</v>
      </c>
      <c r="O101" s="224"/>
      <c r="P101" s="224"/>
      <c r="Q101" s="224"/>
      <c r="R101" s="224"/>
      <c r="S101" s="224"/>
      <c r="T101" s="224"/>
      <c r="U101" s="224"/>
      <c r="V101" s="224"/>
      <c r="W101" s="224"/>
      <c r="X101" s="224"/>
      <c r="Y101" s="224"/>
      <c r="Z101" s="224"/>
      <c r="AA101" s="224"/>
      <c r="AB101" s="265" t="s">
        <v>1788</v>
      </c>
      <c r="AC101" s="224"/>
      <c r="AD101" s="224"/>
      <c r="AE101" s="224"/>
      <c r="AF101" s="224"/>
      <c r="AG101" s="224"/>
      <c r="AH101" s="224"/>
      <c r="AI101" s="224"/>
      <c r="AJ101" s="224"/>
      <c r="AK101" s="224"/>
      <c r="AL101" s="224"/>
      <c r="AM101" s="224"/>
      <c r="AN101" s="267">
        <v>1.09087</v>
      </c>
      <c r="AO101" s="224"/>
      <c r="AP101" s="224"/>
      <c r="AQ101" s="224"/>
      <c r="AR101" s="224"/>
      <c r="AS101" s="224"/>
      <c r="AT101" s="224"/>
      <c r="AU101" s="224"/>
      <c r="AV101" s="224"/>
      <c r="AW101" s="224"/>
      <c r="AX101" s="224"/>
      <c r="AY101" s="224"/>
    </row>
    <row r="102" spans="1:51" ht="10.9" customHeight="1" x14ac:dyDescent="0.25">
      <c r="A102" s="229" t="s">
        <v>1789</v>
      </c>
      <c r="B102" s="229"/>
      <c r="C102" s="224"/>
      <c r="D102" s="224"/>
      <c r="E102" s="224"/>
      <c r="F102" s="224"/>
      <c r="G102" s="224"/>
      <c r="H102" s="224"/>
      <c r="I102" s="224"/>
      <c r="J102" s="224"/>
      <c r="K102" s="224"/>
      <c r="L102" s="224"/>
      <c r="M102" s="224"/>
      <c r="N102" s="264">
        <v>96088138</v>
      </c>
      <c r="O102" s="224"/>
      <c r="P102" s="224"/>
      <c r="Q102" s="224"/>
      <c r="R102" s="224"/>
      <c r="S102" s="224"/>
      <c r="T102" s="224"/>
      <c r="U102" s="224"/>
      <c r="V102" s="224"/>
      <c r="W102" s="224"/>
      <c r="X102" s="224"/>
      <c r="Y102" s="224"/>
      <c r="Z102" s="224"/>
      <c r="AA102" s="224"/>
      <c r="AB102" s="268" t="s">
        <v>1636</v>
      </c>
      <c r="AC102" s="224"/>
      <c r="AD102" s="224"/>
      <c r="AE102" s="224"/>
      <c r="AF102" s="224"/>
      <c r="AG102" s="224"/>
      <c r="AH102" s="224"/>
      <c r="AI102" s="224"/>
      <c r="AJ102" s="224"/>
      <c r="AK102" s="224"/>
      <c r="AL102" s="224"/>
      <c r="AM102" s="224"/>
      <c r="AN102" s="230" t="s">
        <v>1636</v>
      </c>
      <c r="AO102" s="224"/>
      <c r="AP102" s="224"/>
      <c r="AQ102" s="224"/>
      <c r="AR102" s="224"/>
      <c r="AS102" s="224"/>
      <c r="AT102" s="224"/>
      <c r="AU102" s="224"/>
      <c r="AV102" s="224"/>
      <c r="AW102" s="224"/>
      <c r="AX102" s="224"/>
      <c r="AY102" s="224"/>
    </row>
    <row r="103" spans="1:51" ht="12.2" customHeight="1" thickBot="1" x14ac:dyDescent="0.3">
      <c r="A103" s="269" t="s">
        <v>1790</v>
      </c>
      <c r="B103" s="269"/>
      <c r="C103" s="224"/>
      <c r="D103" s="224"/>
      <c r="E103" s="224"/>
      <c r="F103" s="224"/>
      <c r="G103" s="224"/>
      <c r="H103" s="224"/>
      <c r="I103" s="224"/>
      <c r="J103" s="224"/>
      <c r="K103" s="224"/>
      <c r="L103" s="224"/>
      <c r="M103" s="224"/>
      <c r="N103" s="319">
        <v>24310426888.049999</v>
      </c>
      <c r="O103" s="277"/>
      <c r="P103" s="277"/>
      <c r="Q103" s="277"/>
      <c r="R103" s="277"/>
      <c r="S103" s="277"/>
      <c r="T103" s="277"/>
      <c r="U103" s="277"/>
      <c r="V103" s="277"/>
      <c r="W103" s="277"/>
      <c r="X103" s="277"/>
      <c r="Y103" s="277"/>
      <c r="Z103" s="277"/>
      <c r="AA103" s="277"/>
      <c r="AB103" s="271" t="s">
        <v>1636</v>
      </c>
      <c r="AC103" s="224"/>
      <c r="AD103" s="224"/>
      <c r="AE103" s="224"/>
      <c r="AF103" s="224"/>
      <c r="AG103" s="224"/>
      <c r="AH103" s="224"/>
      <c r="AI103" s="224"/>
      <c r="AJ103" s="224"/>
      <c r="AK103" s="224"/>
      <c r="AL103" s="224"/>
      <c r="AM103" s="224"/>
      <c r="AN103" s="225" t="s">
        <v>1636</v>
      </c>
      <c r="AO103" s="224"/>
      <c r="AP103" s="224"/>
      <c r="AQ103" s="224"/>
      <c r="AR103" s="224"/>
      <c r="AS103" s="224"/>
      <c r="AT103" s="224"/>
      <c r="AU103" s="224"/>
      <c r="AV103" s="224"/>
      <c r="AW103" s="224"/>
      <c r="AX103" s="224"/>
      <c r="AY103" s="224"/>
    </row>
    <row r="104" spans="1:51" ht="10.9" customHeight="1" thickTop="1" x14ac:dyDescent="0.25">
      <c r="A104" s="223" t="s">
        <v>1636</v>
      </c>
      <c r="B104" s="223"/>
      <c r="C104" s="224"/>
      <c r="D104" s="224"/>
      <c r="E104" s="224"/>
      <c r="F104" s="224"/>
      <c r="G104" s="224"/>
      <c r="H104" s="224"/>
      <c r="I104" s="224"/>
      <c r="J104" s="224"/>
      <c r="K104" s="224"/>
      <c r="L104" s="224"/>
      <c r="M104" s="224"/>
      <c r="N104" s="271" t="s">
        <v>1636</v>
      </c>
      <c r="O104" s="224"/>
      <c r="P104" s="224"/>
      <c r="Q104" s="224"/>
      <c r="R104" s="224"/>
      <c r="S104" s="224"/>
      <c r="T104" s="224"/>
      <c r="U104" s="224"/>
      <c r="V104" s="224"/>
      <c r="W104" s="224"/>
      <c r="X104" s="224"/>
      <c r="Y104" s="224"/>
      <c r="Z104" s="224"/>
      <c r="AA104" s="224"/>
      <c r="AB104" s="271" t="s">
        <v>1636</v>
      </c>
      <c r="AC104" s="224"/>
      <c r="AD104" s="224"/>
      <c r="AE104" s="224"/>
      <c r="AF104" s="224"/>
      <c r="AG104" s="224"/>
      <c r="AH104" s="224"/>
      <c r="AI104" s="224"/>
      <c r="AJ104" s="224"/>
      <c r="AK104" s="224"/>
      <c r="AL104" s="224"/>
      <c r="AM104" s="224"/>
      <c r="AN104" s="225" t="s">
        <v>1636</v>
      </c>
      <c r="AO104" s="224"/>
      <c r="AP104" s="224"/>
      <c r="AQ104" s="224"/>
      <c r="AR104" s="224"/>
      <c r="AS104" s="224"/>
      <c r="AT104" s="224"/>
      <c r="AU104" s="224"/>
      <c r="AV104" s="224"/>
      <c r="AW104" s="224"/>
      <c r="AX104" s="224"/>
      <c r="AY104" s="224"/>
    </row>
    <row r="105" spans="1:51" ht="10.9" customHeight="1" x14ac:dyDescent="0.25">
      <c r="A105" s="275" t="s">
        <v>1775</v>
      </c>
      <c r="B105" s="275"/>
      <c r="C105" s="224"/>
      <c r="D105" s="224"/>
      <c r="E105" s="224"/>
      <c r="F105" s="224"/>
      <c r="G105" s="224"/>
      <c r="H105" s="224"/>
      <c r="I105" s="224"/>
      <c r="J105" s="224"/>
      <c r="K105" s="224"/>
      <c r="L105" s="224"/>
      <c r="M105" s="224"/>
      <c r="N105" s="320" t="s">
        <v>1791</v>
      </c>
      <c r="O105" s="224"/>
      <c r="P105" s="224"/>
      <c r="Q105" s="224"/>
      <c r="R105" s="224"/>
      <c r="S105" s="224"/>
      <c r="T105" s="224"/>
      <c r="U105" s="224"/>
      <c r="V105" s="224"/>
      <c r="W105" s="224"/>
      <c r="X105" s="224"/>
      <c r="Y105" s="224"/>
      <c r="Z105" s="224"/>
      <c r="AA105" s="224"/>
      <c r="AB105" s="271" t="s">
        <v>1636</v>
      </c>
      <c r="AC105" s="224"/>
      <c r="AD105" s="224"/>
      <c r="AE105" s="224"/>
      <c r="AF105" s="224"/>
      <c r="AG105" s="224"/>
      <c r="AH105" s="224"/>
      <c r="AI105" s="224"/>
      <c r="AJ105" s="224"/>
      <c r="AK105" s="224"/>
      <c r="AL105" s="224"/>
      <c r="AM105" s="224"/>
      <c r="AN105" s="225" t="s">
        <v>1636</v>
      </c>
      <c r="AO105" s="224"/>
      <c r="AP105" s="224"/>
      <c r="AQ105" s="224"/>
      <c r="AR105" s="224"/>
      <c r="AS105" s="224"/>
      <c r="AT105" s="224"/>
      <c r="AU105" s="224"/>
      <c r="AV105" s="224"/>
      <c r="AW105" s="224"/>
      <c r="AX105" s="224"/>
      <c r="AY105" s="224"/>
    </row>
    <row r="106" spans="1:51" ht="10.9" customHeight="1" x14ac:dyDescent="0.25">
      <c r="A106" s="223" t="s">
        <v>1636</v>
      </c>
      <c r="B106" s="223"/>
      <c r="C106" s="224"/>
      <c r="D106" s="224"/>
      <c r="E106" s="224"/>
      <c r="F106" s="224"/>
      <c r="G106" s="224"/>
      <c r="H106" s="224"/>
      <c r="I106" s="224"/>
      <c r="J106" s="224"/>
      <c r="K106" s="224"/>
      <c r="L106" s="224"/>
      <c r="M106" s="224"/>
      <c r="N106" s="271" t="s">
        <v>1636</v>
      </c>
      <c r="O106" s="224"/>
      <c r="P106" s="224"/>
      <c r="Q106" s="224"/>
      <c r="R106" s="224"/>
      <c r="S106" s="224"/>
      <c r="T106" s="224"/>
      <c r="U106" s="224"/>
      <c r="V106" s="224"/>
      <c r="W106" s="224"/>
      <c r="X106" s="224"/>
      <c r="Y106" s="224"/>
      <c r="Z106" s="224"/>
      <c r="AA106" s="224"/>
      <c r="AB106" s="271" t="s">
        <v>1636</v>
      </c>
      <c r="AC106" s="224"/>
      <c r="AD106" s="224"/>
      <c r="AE106" s="224"/>
      <c r="AF106" s="224"/>
      <c r="AG106" s="224"/>
      <c r="AH106" s="224"/>
      <c r="AI106" s="224"/>
      <c r="AJ106" s="224"/>
      <c r="AK106" s="224"/>
      <c r="AL106" s="224"/>
      <c r="AM106" s="224"/>
      <c r="AN106" s="225" t="s">
        <v>1636</v>
      </c>
      <c r="AO106" s="224"/>
      <c r="AP106" s="224"/>
      <c r="AQ106" s="224"/>
      <c r="AR106" s="224"/>
      <c r="AS106" s="224"/>
      <c r="AT106" s="224"/>
      <c r="AU106" s="224"/>
      <c r="AV106" s="224"/>
      <c r="AW106" s="224"/>
      <c r="AX106" s="224"/>
      <c r="AY106" s="224"/>
    </row>
    <row r="107" spans="1:51" ht="10.9" customHeight="1" x14ac:dyDescent="0.25">
      <c r="A107" s="321" t="s">
        <v>1792</v>
      </c>
      <c r="B107" s="321"/>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row>
    <row r="108" spans="1:51" ht="18" customHeight="1" x14ac:dyDescent="0.25">
      <c r="A108" s="322" t="s">
        <v>1793</v>
      </c>
      <c r="B108" s="322"/>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row>
    <row r="109" spans="1:51" ht="0" hidden="1" customHeight="1" x14ac:dyDescent="0.25"/>
    <row r="110" spans="1:51" ht="20.25" customHeight="1" x14ac:dyDescent="0.25"/>
    <row r="111" spans="1:51" ht="14.45" customHeight="1" x14ac:dyDescent="0.25">
      <c r="A111" s="243" t="s">
        <v>1794</v>
      </c>
      <c r="B111" s="243"/>
      <c r="C111" s="224"/>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row>
    <row r="112" spans="1:51" ht="4.9000000000000004" customHeight="1" x14ac:dyDescent="0.25">
      <c r="A112" s="244" t="s">
        <v>1636</v>
      </c>
      <c r="B112" s="244"/>
      <c r="C112" s="224"/>
      <c r="D112" s="224"/>
      <c r="E112" s="224"/>
      <c r="F112" s="224"/>
      <c r="G112" s="224"/>
      <c r="H112" s="224"/>
      <c r="I112" s="224"/>
      <c r="J112" s="224"/>
      <c r="K112" s="224"/>
      <c r="L112" s="224"/>
      <c r="M112" s="274" t="s">
        <v>1636</v>
      </c>
      <c r="N112" s="224"/>
      <c r="O112" s="224"/>
      <c r="P112" s="224"/>
      <c r="Q112" s="224"/>
      <c r="R112" s="224"/>
      <c r="S112" s="224"/>
      <c r="T112" s="224"/>
      <c r="U112" s="224"/>
      <c r="V112" s="224"/>
      <c r="W112" s="224"/>
      <c r="X112" s="224"/>
      <c r="Y112" s="224"/>
      <c r="Z112" s="224"/>
      <c r="AA112" s="268" t="s">
        <v>1636</v>
      </c>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row>
    <row r="113" spans="1:51" ht="10.9" customHeight="1" x14ac:dyDescent="0.25">
      <c r="A113" s="272" t="s">
        <v>1795</v>
      </c>
      <c r="B113" s="272"/>
      <c r="C113" s="224"/>
      <c r="D113" s="224"/>
      <c r="E113" s="224"/>
      <c r="F113" s="224"/>
      <c r="G113" s="224"/>
      <c r="H113" s="224"/>
      <c r="I113" s="224"/>
      <c r="J113" s="224"/>
      <c r="K113" s="224"/>
      <c r="L113" s="224"/>
      <c r="M113" s="264">
        <v>11647472744.33</v>
      </c>
      <c r="N113" s="224"/>
      <c r="O113" s="224"/>
      <c r="P113" s="224"/>
      <c r="Q113" s="224"/>
      <c r="R113" s="224"/>
      <c r="S113" s="224"/>
      <c r="T113" s="224"/>
      <c r="U113" s="224"/>
      <c r="V113" s="224"/>
      <c r="W113" s="224"/>
      <c r="X113" s="224"/>
      <c r="Y113" s="224"/>
      <c r="Z113" s="224"/>
      <c r="AA113" s="265" t="s">
        <v>1636</v>
      </c>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row>
    <row r="114" spans="1:51" ht="10.9" customHeight="1" x14ac:dyDescent="0.25">
      <c r="A114" s="229" t="s">
        <v>1636</v>
      </c>
      <c r="B114" s="229"/>
      <c r="C114" s="224"/>
      <c r="D114" s="224"/>
      <c r="E114" s="224"/>
      <c r="F114" s="224"/>
      <c r="G114" s="224"/>
      <c r="H114" s="224"/>
      <c r="I114" s="224"/>
      <c r="J114" s="224"/>
      <c r="K114" s="224"/>
      <c r="L114" s="224"/>
      <c r="M114" s="265" t="s">
        <v>1636</v>
      </c>
      <c r="N114" s="224"/>
      <c r="O114" s="224"/>
      <c r="P114" s="224"/>
      <c r="Q114" s="224"/>
      <c r="R114" s="224"/>
      <c r="S114" s="224"/>
      <c r="T114" s="224"/>
      <c r="U114" s="224"/>
      <c r="V114" s="224"/>
      <c r="W114" s="224"/>
      <c r="X114" s="224"/>
      <c r="Y114" s="224"/>
      <c r="Z114" s="224"/>
      <c r="AA114" s="265" t="s">
        <v>1636</v>
      </c>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row>
    <row r="115" spans="1:51" ht="10.9" customHeight="1" x14ac:dyDescent="0.25">
      <c r="A115" s="229" t="s">
        <v>1796</v>
      </c>
      <c r="B115" s="229"/>
      <c r="C115" s="224"/>
      <c r="D115" s="224"/>
      <c r="E115" s="224"/>
      <c r="F115" s="224"/>
      <c r="G115" s="224"/>
      <c r="H115" s="224"/>
      <c r="I115" s="224"/>
      <c r="J115" s="224"/>
      <c r="K115" s="224"/>
      <c r="L115" s="224"/>
      <c r="M115" s="264">
        <v>26034265581.299999</v>
      </c>
      <c r="N115" s="224"/>
      <c r="O115" s="224"/>
      <c r="P115" s="224"/>
      <c r="Q115" s="224"/>
      <c r="R115" s="224"/>
      <c r="S115" s="224"/>
      <c r="T115" s="224"/>
      <c r="U115" s="224"/>
      <c r="V115" s="224"/>
      <c r="W115" s="224"/>
      <c r="X115" s="224"/>
      <c r="Y115" s="224"/>
      <c r="Z115" s="224"/>
      <c r="AA115" s="265" t="s">
        <v>1636</v>
      </c>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4"/>
    </row>
    <row r="116" spans="1:51" ht="10.9" customHeight="1" x14ac:dyDescent="0.25">
      <c r="A116" s="229" t="s">
        <v>1780</v>
      </c>
      <c r="B116" s="229"/>
      <c r="C116" s="224"/>
      <c r="D116" s="224"/>
      <c r="E116" s="224"/>
      <c r="F116" s="224"/>
      <c r="G116" s="224"/>
      <c r="H116" s="224"/>
      <c r="I116" s="224"/>
      <c r="J116" s="224"/>
      <c r="K116" s="224"/>
      <c r="L116" s="224"/>
      <c r="M116" s="264">
        <v>0</v>
      </c>
      <c r="N116" s="224"/>
      <c r="O116" s="224"/>
      <c r="P116" s="224"/>
      <c r="Q116" s="224"/>
      <c r="R116" s="224"/>
      <c r="S116" s="224"/>
      <c r="T116" s="224"/>
      <c r="U116" s="224"/>
      <c r="V116" s="224"/>
      <c r="W116" s="224"/>
      <c r="X116" s="224"/>
      <c r="Y116" s="224"/>
      <c r="Z116" s="224"/>
      <c r="AA116" s="265" t="s">
        <v>1636</v>
      </c>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4"/>
    </row>
    <row r="117" spans="1:51" ht="10.9" customHeight="1" x14ac:dyDescent="0.25">
      <c r="A117" s="229" t="s">
        <v>1782</v>
      </c>
      <c r="B117" s="229"/>
      <c r="C117" s="224"/>
      <c r="D117" s="224"/>
      <c r="E117" s="224"/>
      <c r="F117" s="224"/>
      <c r="G117" s="224"/>
      <c r="H117" s="224"/>
      <c r="I117" s="224"/>
      <c r="J117" s="224"/>
      <c r="K117" s="224"/>
      <c r="L117" s="224"/>
      <c r="M117" s="264">
        <v>0</v>
      </c>
      <c r="N117" s="224"/>
      <c r="O117" s="224"/>
      <c r="P117" s="224"/>
      <c r="Q117" s="224"/>
      <c r="R117" s="224"/>
      <c r="S117" s="224"/>
      <c r="T117" s="224"/>
      <c r="U117" s="224"/>
      <c r="V117" s="224"/>
      <c r="W117" s="224"/>
      <c r="X117" s="224"/>
      <c r="Y117" s="224"/>
      <c r="Z117" s="224"/>
      <c r="AA117" s="265" t="s">
        <v>1636</v>
      </c>
      <c r="AB117" s="224"/>
      <c r="AC117" s="224"/>
      <c r="AD117" s="224"/>
      <c r="AE117" s="224"/>
      <c r="AF117" s="224"/>
      <c r="AG117" s="224"/>
      <c r="AH117" s="224"/>
      <c r="AI117" s="224"/>
      <c r="AJ117" s="224"/>
      <c r="AK117" s="224"/>
      <c r="AL117" s="224"/>
      <c r="AM117" s="224"/>
      <c r="AN117" s="224"/>
      <c r="AO117" s="224"/>
      <c r="AP117" s="224"/>
      <c r="AQ117" s="224"/>
      <c r="AR117" s="224"/>
      <c r="AS117" s="224"/>
      <c r="AT117" s="224"/>
      <c r="AU117" s="224"/>
      <c r="AV117" s="224"/>
      <c r="AW117" s="224"/>
      <c r="AX117" s="224"/>
      <c r="AY117" s="224"/>
    </row>
    <row r="118" spans="1:51" ht="10.9" customHeight="1" x14ac:dyDescent="0.25">
      <c r="A118" s="242" t="s">
        <v>1797</v>
      </c>
      <c r="B118" s="242"/>
      <c r="C118" s="224"/>
      <c r="D118" s="224"/>
      <c r="E118" s="224"/>
      <c r="F118" s="224"/>
      <c r="G118" s="224"/>
      <c r="H118" s="224"/>
      <c r="I118" s="224"/>
      <c r="J118" s="224"/>
      <c r="K118" s="224"/>
      <c r="L118" s="224"/>
      <c r="M118" s="264">
        <v>0</v>
      </c>
      <c r="N118" s="224"/>
      <c r="O118" s="224"/>
      <c r="P118" s="224"/>
      <c r="Q118" s="224"/>
      <c r="R118" s="224"/>
      <c r="S118" s="224"/>
      <c r="T118" s="224"/>
      <c r="U118" s="224"/>
      <c r="V118" s="224"/>
      <c r="W118" s="224"/>
      <c r="X118" s="224"/>
      <c r="Y118" s="224"/>
      <c r="Z118" s="224"/>
      <c r="AA118" s="265" t="s">
        <v>1636</v>
      </c>
      <c r="AB118" s="224"/>
      <c r="AC118" s="224"/>
      <c r="AD118" s="224"/>
      <c r="AE118" s="224"/>
      <c r="AF118" s="224"/>
      <c r="AG118" s="224"/>
      <c r="AH118" s="224"/>
      <c r="AI118" s="224"/>
      <c r="AJ118" s="224"/>
      <c r="AK118" s="224"/>
      <c r="AL118" s="224"/>
      <c r="AM118" s="224"/>
      <c r="AN118" s="224"/>
      <c r="AO118" s="224"/>
      <c r="AP118" s="224"/>
      <c r="AQ118" s="224"/>
      <c r="AR118" s="224"/>
      <c r="AS118" s="224"/>
      <c r="AT118" s="224"/>
      <c r="AU118" s="224"/>
      <c r="AV118" s="224"/>
      <c r="AW118" s="224"/>
      <c r="AX118" s="224"/>
      <c r="AY118" s="224"/>
    </row>
    <row r="119" spans="1:51" ht="10.9" customHeight="1" x14ac:dyDescent="0.25">
      <c r="A119" s="229" t="s">
        <v>1785</v>
      </c>
      <c r="B119" s="229"/>
      <c r="C119" s="224"/>
      <c r="D119" s="224"/>
      <c r="E119" s="224"/>
      <c r="F119" s="224"/>
      <c r="G119" s="224"/>
      <c r="H119" s="224"/>
      <c r="I119" s="224"/>
      <c r="J119" s="224"/>
      <c r="K119" s="224"/>
      <c r="L119" s="224"/>
      <c r="M119" s="264">
        <v>0</v>
      </c>
      <c r="N119" s="224"/>
      <c r="O119" s="224"/>
      <c r="P119" s="224"/>
      <c r="Q119" s="224"/>
      <c r="R119" s="224"/>
      <c r="S119" s="224"/>
      <c r="T119" s="224"/>
      <c r="U119" s="224"/>
      <c r="V119" s="224"/>
      <c r="W119" s="224"/>
      <c r="X119" s="224"/>
      <c r="Y119" s="224"/>
      <c r="Z119" s="224"/>
      <c r="AA119" s="268" t="s">
        <v>1636</v>
      </c>
      <c r="AB119" s="224"/>
      <c r="AC119" s="224"/>
      <c r="AD119" s="224"/>
      <c r="AE119" s="224"/>
      <c r="AF119" s="224"/>
      <c r="AG119" s="224"/>
      <c r="AH119" s="224"/>
      <c r="AI119" s="224"/>
      <c r="AJ119" s="224"/>
      <c r="AK119" s="224"/>
      <c r="AL119" s="224"/>
      <c r="AM119" s="224"/>
      <c r="AN119" s="224"/>
      <c r="AO119" s="224"/>
      <c r="AP119" s="224"/>
      <c r="AQ119" s="224"/>
      <c r="AR119" s="224"/>
      <c r="AS119" s="224"/>
      <c r="AT119" s="224"/>
      <c r="AU119" s="224"/>
      <c r="AV119" s="224"/>
      <c r="AW119" s="224"/>
      <c r="AX119" s="224"/>
      <c r="AY119" s="224"/>
    </row>
    <row r="120" spans="1:51" ht="10.9" customHeight="1" x14ac:dyDescent="0.25">
      <c r="A120" s="229" t="s">
        <v>1798</v>
      </c>
      <c r="B120" s="229"/>
      <c r="C120" s="224"/>
      <c r="D120" s="224"/>
      <c r="E120" s="224"/>
      <c r="F120" s="224"/>
      <c r="G120" s="224"/>
      <c r="H120" s="224"/>
      <c r="I120" s="224"/>
      <c r="J120" s="224"/>
      <c r="K120" s="224"/>
      <c r="L120" s="224"/>
      <c r="M120" s="264">
        <v>0</v>
      </c>
      <c r="N120" s="224"/>
      <c r="O120" s="224"/>
      <c r="P120" s="224"/>
      <c r="Q120" s="224"/>
      <c r="R120" s="224"/>
      <c r="S120" s="224"/>
      <c r="T120" s="224"/>
      <c r="U120" s="224"/>
      <c r="V120" s="224"/>
      <c r="W120" s="224"/>
      <c r="X120" s="224"/>
      <c r="Y120" s="224"/>
      <c r="Z120" s="224"/>
      <c r="AA120" s="268" t="s">
        <v>1636</v>
      </c>
      <c r="AB120" s="224"/>
      <c r="AC120" s="224"/>
      <c r="AD120" s="224"/>
      <c r="AE120" s="224"/>
      <c r="AF120" s="224"/>
      <c r="AG120" s="224"/>
      <c r="AH120" s="224"/>
      <c r="AI120" s="224"/>
      <c r="AJ120" s="224"/>
      <c r="AK120" s="224"/>
      <c r="AL120" s="224"/>
      <c r="AM120" s="224"/>
      <c r="AN120" s="224"/>
      <c r="AO120" s="224"/>
      <c r="AP120" s="224"/>
      <c r="AQ120" s="224"/>
      <c r="AR120" s="224"/>
      <c r="AS120" s="224"/>
      <c r="AT120" s="224"/>
      <c r="AU120" s="224"/>
      <c r="AV120" s="224"/>
      <c r="AW120" s="224"/>
      <c r="AX120" s="224"/>
      <c r="AY120" s="224"/>
    </row>
    <row r="121" spans="1:51" ht="10.9" customHeight="1" x14ac:dyDescent="0.25">
      <c r="A121" s="275" t="s">
        <v>1799</v>
      </c>
      <c r="B121" s="275"/>
      <c r="C121" s="224"/>
      <c r="D121" s="224"/>
      <c r="E121" s="224"/>
      <c r="F121" s="224"/>
      <c r="G121" s="224"/>
      <c r="H121" s="224"/>
      <c r="I121" s="224"/>
      <c r="J121" s="224"/>
      <c r="K121" s="224"/>
      <c r="L121" s="224"/>
      <c r="M121" s="265" t="s">
        <v>1636</v>
      </c>
      <c r="N121" s="224"/>
      <c r="O121" s="224"/>
      <c r="P121" s="224"/>
      <c r="Q121" s="224"/>
      <c r="R121" s="224"/>
      <c r="S121" s="224"/>
      <c r="T121" s="224"/>
      <c r="U121" s="224"/>
      <c r="V121" s="224"/>
      <c r="W121" s="224"/>
      <c r="X121" s="224"/>
      <c r="Y121" s="224"/>
      <c r="Z121" s="224"/>
      <c r="AA121" s="268" t="s">
        <v>1636</v>
      </c>
      <c r="AB121" s="224"/>
      <c r="AC121" s="224"/>
      <c r="AD121" s="224"/>
      <c r="AE121" s="224"/>
      <c r="AF121" s="224"/>
      <c r="AG121" s="224"/>
      <c r="AH121" s="224"/>
      <c r="AI121" s="224"/>
      <c r="AJ121" s="224"/>
      <c r="AK121" s="224"/>
      <c r="AL121" s="224"/>
      <c r="AM121" s="224"/>
      <c r="AN121" s="224"/>
      <c r="AO121" s="224"/>
      <c r="AP121" s="224"/>
      <c r="AQ121" s="224"/>
      <c r="AR121" s="224"/>
      <c r="AS121" s="224"/>
      <c r="AT121" s="224"/>
      <c r="AU121" s="224"/>
      <c r="AV121" s="224"/>
      <c r="AW121" s="224"/>
      <c r="AX121" s="224"/>
      <c r="AY121" s="224"/>
    </row>
    <row r="122" spans="1:51" ht="12.2" customHeight="1" thickBot="1" x14ac:dyDescent="0.3">
      <c r="A122" s="275" t="s">
        <v>1800</v>
      </c>
      <c r="B122" s="275"/>
      <c r="C122" s="224"/>
      <c r="D122" s="224"/>
      <c r="E122" s="224"/>
      <c r="F122" s="224"/>
      <c r="G122" s="224"/>
      <c r="H122" s="224"/>
      <c r="I122" s="224"/>
      <c r="J122" s="224"/>
      <c r="K122" s="224"/>
      <c r="L122" s="224"/>
      <c r="M122" s="319">
        <v>26034265581.299999</v>
      </c>
      <c r="N122" s="277"/>
      <c r="O122" s="277"/>
      <c r="P122" s="277"/>
      <c r="Q122" s="277"/>
      <c r="R122" s="277"/>
      <c r="S122" s="277"/>
      <c r="T122" s="277"/>
      <c r="U122" s="277"/>
      <c r="V122" s="277"/>
      <c r="W122" s="277"/>
      <c r="X122" s="277"/>
      <c r="Y122" s="277"/>
      <c r="Z122" s="277"/>
      <c r="AA122" s="268" t="s">
        <v>1636</v>
      </c>
      <c r="AB122" s="224"/>
      <c r="AC122" s="224"/>
      <c r="AD122" s="224"/>
      <c r="AE122" s="224"/>
      <c r="AF122" s="224"/>
      <c r="AG122" s="224"/>
      <c r="AH122" s="224"/>
      <c r="AI122" s="224"/>
      <c r="AJ122" s="224"/>
      <c r="AK122" s="224"/>
      <c r="AL122" s="224"/>
      <c r="AM122" s="224"/>
      <c r="AN122" s="224"/>
      <c r="AO122" s="224"/>
      <c r="AP122" s="224"/>
      <c r="AQ122" s="224"/>
      <c r="AR122" s="224"/>
      <c r="AS122" s="224"/>
      <c r="AT122" s="224"/>
      <c r="AU122" s="224"/>
      <c r="AV122" s="224"/>
      <c r="AW122" s="224"/>
      <c r="AX122" s="224"/>
      <c r="AY122" s="224"/>
    </row>
    <row r="123" spans="1:51" ht="10.9" customHeight="1" thickTop="1" x14ac:dyDescent="0.25">
      <c r="A123" s="229" t="s">
        <v>1636</v>
      </c>
      <c r="B123" s="229"/>
      <c r="C123" s="224"/>
      <c r="D123" s="224"/>
      <c r="E123" s="224"/>
      <c r="F123" s="224"/>
      <c r="G123" s="224"/>
      <c r="H123" s="224"/>
      <c r="I123" s="224"/>
      <c r="J123" s="224"/>
      <c r="K123" s="224"/>
      <c r="L123" s="224"/>
      <c r="M123" s="323" t="s">
        <v>1636</v>
      </c>
      <c r="N123" s="224"/>
      <c r="O123" s="224"/>
      <c r="P123" s="224"/>
      <c r="Q123" s="224"/>
      <c r="R123" s="224"/>
      <c r="S123" s="224"/>
      <c r="T123" s="224"/>
      <c r="U123" s="224"/>
      <c r="V123" s="224"/>
      <c r="W123" s="224"/>
      <c r="X123" s="224"/>
      <c r="Y123" s="224"/>
      <c r="Z123" s="224"/>
      <c r="AA123" s="268" t="s">
        <v>1636</v>
      </c>
      <c r="AB123" s="224"/>
      <c r="AC123" s="224"/>
      <c r="AD123" s="224"/>
      <c r="AE123" s="224"/>
      <c r="AF123" s="224"/>
      <c r="AG123" s="224"/>
      <c r="AH123" s="224"/>
      <c r="AI123" s="224"/>
      <c r="AJ123" s="224"/>
      <c r="AK123" s="224"/>
      <c r="AL123" s="224"/>
      <c r="AM123" s="224"/>
      <c r="AN123" s="224"/>
      <c r="AO123" s="224"/>
      <c r="AP123" s="224"/>
      <c r="AQ123" s="224"/>
      <c r="AR123" s="224"/>
      <c r="AS123" s="224"/>
      <c r="AT123" s="224"/>
      <c r="AU123" s="224"/>
      <c r="AV123" s="224"/>
      <c r="AW123" s="224"/>
      <c r="AX123" s="224"/>
      <c r="AY123" s="224"/>
    </row>
    <row r="124" spans="1:51" ht="10.7" customHeight="1" x14ac:dyDescent="0.25">
      <c r="A124" s="229" t="s">
        <v>1801</v>
      </c>
      <c r="B124" s="229"/>
      <c r="C124" s="224"/>
      <c r="D124" s="224"/>
      <c r="E124" s="224"/>
      <c r="F124" s="224"/>
      <c r="G124" s="224"/>
      <c r="H124" s="224"/>
      <c r="I124" s="224"/>
      <c r="J124" s="224"/>
      <c r="K124" s="224"/>
      <c r="L124" s="224"/>
      <c r="M124" s="279">
        <v>5.4300000000000001E-2</v>
      </c>
      <c r="N124" s="224"/>
      <c r="O124" s="224"/>
      <c r="P124" s="224"/>
      <c r="Q124" s="224"/>
      <c r="R124" s="224"/>
      <c r="S124" s="224"/>
      <c r="T124" s="224"/>
      <c r="U124" s="224"/>
      <c r="V124" s="224"/>
      <c r="W124" s="224"/>
      <c r="X124" s="224"/>
      <c r="Y124" s="224"/>
      <c r="Z124" s="224"/>
      <c r="AA124" s="268" t="s">
        <v>1636</v>
      </c>
      <c r="AB124" s="224"/>
      <c r="AC124" s="224"/>
      <c r="AD124" s="224"/>
      <c r="AE124" s="224"/>
      <c r="AF124" s="224"/>
      <c r="AG124" s="224"/>
      <c r="AH124" s="224"/>
      <c r="AI124" s="224"/>
      <c r="AJ124" s="224"/>
      <c r="AK124" s="224"/>
      <c r="AL124" s="224"/>
      <c r="AM124" s="224"/>
      <c r="AN124" s="224"/>
      <c r="AO124" s="224"/>
      <c r="AP124" s="224"/>
      <c r="AQ124" s="224"/>
      <c r="AR124" s="224"/>
      <c r="AS124" s="224"/>
      <c r="AT124" s="224"/>
      <c r="AU124" s="224"/>
      <c r="AV124" s="224"/>
      <c r="AW124" s="224"/>
      <c r="AX124" s="224"/>
      <c r="AY124" s="224"/>
    </row>
    <row r="125" spans="1:51" ht="0" hidden="1" customHeight="1" x14ac:dyDescent="0.25"/>
    <row r="126" spans="1:51" ht="10.15" customHeight="1" x14ac:dyDescent="0.25"/>
    <row r="127" spans="1:51" ht="14.45" customHeight="1" x14ac:dyDescent="0.25">
      <c r="A127" s="243" t="s">
        <v>1802</v>
      </c>
      <c r="B127" s="243"/>
      <c r="C127" s="224"/>
      <c r="D127" s="224"/>
      <c r="E127" s="224"/>
      <c r="F127" s="224"/>
      <c r="G127" s="224"/>
      <c r="H127" s="224"/>
      <c r="I127" s="224"/>
      <c r="J127" s="224"/>
      <c r="K127" s="224"/>
      <c r="L127" s="224"/>
      <c r="M127" s="224"/>
      <c r="N127" s="224"/>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24"/>
      <c r="AL127" s="224"/>
      <c r="AM127" s="224"/>
      <c r="AN127" s="224"/>
      <c r="AO127" s="224"/>
      <c r="AP127" s="224"/>
      <c r="AQ127" s="224"/>
      <c r="AR127" s="224"/>
      <c r="AS127" s="224"/>
      <c r="AT127" s="224"/>
      <c r="AU127" s="224"/>
      <c r="AV127" s="224"/>
      <c r="AW127" s="224"/>
      <c r="AX127" s="224"/>
      <c r="AY127" s="224"/>
    </row>
    <row r="128" spans="1:51" ht="4.9000000000000004" customHeight="1" x14ac:dyDescent="0.25">
      <c r="A128" s="229" t="s">
        <v>1636</v>
      </c>
      <c r="B128" s="229"/>
      <c r="C128" s="224"/>
      <c r="D128" s="224"/>
      <c r="E128" s="224"/>
      <c r="F128" s="224"/>
      <c r="G128" s="224"/>
      <c r="H128" s="224"/>
      <c r="I128" s="224"/>
      <c r="J128" s="224"/>
      <c r="K128" s="224"/>
      <c r="L128" s="224"/>
      <c r="M128" s="242" t="s">
        <v>1636</v>
      </c>
      <c r="N128" s="224"/>
      <c r="O128" s="224"/>
      <c r="P128" s="224"/>
      <c r="Q128" s="224"/>
      <c r="R128" s="224"/>
      <c r="S128" s="224"/>
      <c r="T128" s="224"/>
      <c r="U128" s="224"/>
      <c r="V128" s="224"/>
      <c r="W128" s="224"/>
      <c r="X128" s="224"/>
      <c r="Y128" s="224"/>
      <c r="Z128" s="224"/>
      <c r="AA128" s="265" t="s">
        <v>1636</v>
      </c>
      <c r="AB128" s="224"/>
      <c r="AC128" s="224"/>
      <c r="AD128" s="224"/>
      <c r="AE128" s="224"/>
      <c r="AF128" s="224"/>
      <c r="AG128" s="224"/>
      <c r="AH128" s="224"/>
      <c r="AI128" s="224"/>
      <c r="AJ128" s="224"/>
      <c r="AK128" s="224"/>
      <c r="AL128" s="224"/>
      <c r="AM128" s="224"/>
      <c r="AN128" s="224"/>
      <c r="AO128" s="224"/>
      <c r="AP128" s="224"/>
      <c r="AQ128" s="224"/>
      <c r="AR128" s="224"/>
      <c r="AS128" s="224"/>
      <c r="AT128" s="224"/>
      <c r="AU128" s="224"/>
      <c r="AV128" s="224"/>
      <c r="AW128" s="224"/>
      <c r="AX128" s="224"/>
      <c r="AY128" s="224"/>
    </row>
    <row r="129" spans="1:51" ht="10.9" customHeight="1" x14ac:dyDescent="0.25">
      <c r="A129" s="229" t="s">
        <v>1803</v>
      </c>
      <c r="B129" s="229"/>
      <c r="C129" s="224"/>
      <c r="D129" s="224"/>
      <c r="E129" s="224"/>
      <c r="F129" s="224"/>
      <c r="G129" s="224"/>
      <c r="H129" s="224"/>
      <c r="I129" s="224"/>
      <c r="J129" s="224"/>
      <c r="K129" s="224"/>
      <c r="L129" s="224"/>
      <c r="M129" s="242" t="s">
        <v>212</v>
      </c>
      <c r="N129" s="224"/>
      <c r="O129" s="224"/>
      <c r="P129" s="224"/>
      <c r="Q129" s="224"/>
      <c r="R129" s="224"/>
      <c r="S129" s="224"/>
      <c r="T129" s="224"/>
      <c r="U129" s="224"/>
      <c r="V129" s="224"/>
      <c r="W129" s="224"/>
      <c r="X129" s="224"/>
      <c r="Y129" s="224"/>
      <c r="Z129" s="224"/>
      <c r="AA129" s="265" t="s">
        <v>1636</v>
      </c>
      <c r="AB129" s="224"/>
      <c r="AC129" s="224"/>
      <c r="AD129" s="224"/>
      <c r="AE129" s="224"/>
      <c r="AF129" s="224"/>
      <c r="AG129" s="224"/>
      <c r="AH129" s="224"/>
      <c r="AI129" s="224"/>
      <c r="AJ129" s="224"/>
      <c r="AK129" s="224"/>
      <c r="AL129" s="224"/>
      <c r="AM129" s="224"/>
      <c r="AN129" s="224"/>
      <c r="AO129" s="224"/>
      <c r="AP129" s="224"/>
      <c r="AQ129" s="224"/>
      <c r="AR129" s="224"/>
      <c r="AS129" s="224"/>
      <c r="AT129" s="224"/>
      <c r="AU129" s="224"/>
      <c r="AV129" s="224"/>
      <c r="AW129" s="224"/>
      <c r="AX129" s="224"/>
      <c r="AY129" s="224"/>
    </row>
    <row r="130" spans="1:51" ht="10.9" customHeight="1" x14ac:dyDescent="0.25">
      <c r="A130" s="229" t="s">
        <v>1804</v>
      </c>
      <c r="B130" s="229"/>
      <c r="C130" s="224"/>
      <c r="D130" s="224"/>
      <c r="E130" s="224"/>
      <c r="F130" s="224"/>
      <c r="G130" s="224"/>
      <c r="H130" s="224"/>
      <c r="I130" s="224"/>
      <c r="J130" s="224"/>
      <c r="K130" s="224"/>
      <c r="L130" s="224"/>
      <c r="M130" s="242" t="s">
        <v>209</v>
      </c>
      <c r="N130" s="224"/>
      <c r="O130" s="224"/>
      <c r="P130" s="224"/>
      <c r="Q130" s="224"/>
      <c r="R130" s="224"/>
      <c r="S130" s="224"/>
      <c r="T130" s="224"/>
      <c r="U130" s="224"/>
      <c r="V130" s="224"/>
      <c r="W130" s="224"/>
      <c r="X130" s="224"/>
      <c r="Y130" s="224"/>
      <c r="Z130" s="224"/>
      <c r="AA130" s="265" t="s">
        <v>1636</v>
      </c>
      <c r="AB130" s="224"/>
      <c r="AC130" s="224"/>
      <c r="AD130" s="224"/>
      <c r="AE130" s="224"/>
      <c r="AF130" s="224"/>
      <c r="AG130" s="224"/>
      <c r="AH130" s="224"/>
      <c r="AI130" s="224"/>
      <c r="AJ130" s="224"/>
      <c r="AK130" s="224"/>
      <c r="AL130" s="224"/>
      <c r="AM130" s="224"/>
      <c r="AN130" s="224"/>
      <c r="AO130" s="224"/>
      <c r="AP130" s="224"/>
      <c r="AQ130" s="224"/>
      <c r="AR130" s="224"/>
      <c r="AS130" s="224"/>
      <c r="AT130" s="224"/>
      <c r="AU130" s="224"/>
      <c r="AV130" s="224"/>
      <c r="AW130" s="224"/>
      <c r="AX130" s="224"/>
      <c r="AY130" s="224"/>
    </row>
    <row r="131" spans="1:51" ht="10.9" customHeight="1" x14ac:dyDescent="0.25">
      <c r="A131" s="229" t="s">
        <v>1805</v>
      </c>
      <c r="B131" s="229"/>
      <c r="C131" s="224"/>
      <c r="D131" s="224"/>
      <c r="E131" s="224"/>
      <c r="F131" s="224"/>
      <c r="G131" s="224"/>
      <c r="H131" s="224"/>
      <c r="I131" s="224"/>
      <c r="J131" s="224"/>
      <c r="K131" s="224"/>
      <c r="L131" s="224"/>
      <c r="M131" s="242" t="s">
        <v>212</v>
      </c>
      <c r="N131" s="224"/>
      <c r="O131" s="224"/>
      <c r="P131" s="224"/>
      <c r="Q131" s="224"/>
      <c r="R131" s="224"/>
      <c r="S131" s="224"/>
      <c r="T131" s="224"/>
      <c r="U131" s="224"/>
      <c r="V131" s="224"/>
      <c r="W131" s="224"/>
      <c r="X131" s="224"/>
      <c r="Y131" s="224"/>
      <c r="Z131" s="224"/>
      <c r="AA131" s="265" t="s">
        <v>1636</v>
      </c>
      <c r="AB131" s="224"/>
      <c r="AC131" s="224"/>
      <c r="AD131" s="224"/>
      <c r="AE131" s="224"/>
      <c r="AF131" s="224"/>
      <c r="AG131" s="224"/>
      <c r="AH131" s="224"/>
      <c r="AI131" s="224"/>
      <c r="AJ131" s="224"/>
      <c r="AK131" s="224"/>
      <c r="AL131" s="224"/>
      <c r="AM131" s="224"/>
      <c r="AN131" s="224"/>
      <c r="AO131" s="224"/>
      <c r="AP131" s="224"/>
      <c r="AQ131" s="224"/>
      <c r="AR131" s="224"/>
      <c r="AS131" s="224"/>
      <c r="AT131" s="224"/>
      <c r="AU131" s="224"/>
      <c r="AV131" s="224"/>
      <c r="AW131" s="224"/>
      <c r="AX131" s="224"/>
      <c r="AY131" s="224"/>
    </row>
    <row r="132" spans="1:51" ht="10.9" customHeight="1" x14ac:dyDescent="0.25">
      <c r="A132" s="229" t="s">
        <v>1636</v>
      </c>
      <c r="B132" s="229"/>
      <c r="C132" s="224"/>
      <c r="D132" s="224"/>
      <c r="E132" s="224"/>
      <c r="F132" s="224"/>
      <c r="G132" s="224"/>
      <c r="H132" s="224"/>
      <c r="I132" s="224"/>
      <c r="J132" s="224"/>
      <c r="K132" s="224"/>
      <c r="L132" s="224"/>
      <c r="M132" s="242" t="s">
        <v>1636</v>
      </c>
      <c r="N132" s="224"/>
      <c r="O132" s="224"/>
      <c r="P132" s="224"/>
      <c r="Q132" s="224"/>
      <c r="R132" s="224"/>
      <c r="S132" s="224"/>
      <c r="T132" s="224"/>
      <c r="U132" s="224"/>
      <c r="V132" s="224"/>
      <c r="W132" s="224"/>
      <c r="X132" s="224"/>
      <c r="Y132" s="224"/>
      <c r="Z132" s="224"/>
      <c r="AA132" s="268" t="s">
        <v>1636</v>
      </c>
      <c r="AB132" s="224"/>
      <c r="AC132" s="224"/>
      <c r="AD132" s="224"/>
      <c r="AE132" s="224"/>
      <c r="AF132" s="224"/>
      <c r="AG132" s="224"/>
      <c r="AH132" s="224"/>
      <c r="AI132" s="224"/>
      <c r="AJ132" s="224"/>
      <c r="AK132" s="224"/>
      <c r="AL132" s="224"/>
      <c r="AM132" s="224"/>
      <c r="AN132" s="224"/>
      <c r="AO132" s="224"/>
      <c r="AP132" s="224"/>
      <c r="AQ132" s="224"/>
      <c r="AR132" s="224"/>
      <c r="AS132" s="224"/>
      <c r="AT132" s="224"/>
      <c r="AU132" s="224"/>
      <c r="AV132" s="224"/>
      <c r="AW132" s="224"/>
      <c r="AX132" s="224"/>
      <c r="AY132" s="224"/>
    </row>
    <row r="133" spans="1:51" ht="10.9" customHeight="1" x14ac:dyDescent="0.25">
      <c r="A133" s="229" t="s">
        <v>1802</v>
      </c>
      <c r="B133" s="229"/>
      <c r="C133" s="224"/>
      <c r="D133" s="224"/>
      <c r="E133" s="224"/>
      <c r="F133" s="224"/>
      <c r="G133" s="224"/>
      <c r="H133" s="224"/>
      <c r="I133" s="224"/>
      <c r="J133" s="224"/>
      <c r="K133" s="224"/>
      <c r="L133" s="224"/>
      <c r="M133" s="242" t="s">
        <v>1760</v>
      </c>
      <c r="N133" s="224"/>
      <c r="O133" s="224"/>
      <c r="P133" s="224"/>
      <c r="Q133" s="224"/>
      <c r="R133" s="224"/>
      <c r="S133" s="224"/>
      <c r="T133" s="224"/>
      <c r="U133" s="224"/>
      <c r="V133" s="224"/>
      <c r="W133" s="224"/>
      <c r="X133" s="224"/>
      <c r="Y133" s="224"/>
      <c r="Z133" s="224"/>
      <c r="AA133" s="268" t="s">
        <v>1636</v>
      </c>
      <c r="AB133" s="224"/>
      <c r="AC133" s="224"/>
      <c r="AD133" s="224"/>
      <c r="AE133" s="224"/>
      <c r="AF133" s="224"/>
      <c r="AG133" s="224"/>
      <c r="AH133" s="224"/>
      <c r="AI133" s="224"/>
      <c r="AJ133" s="224"/>
      <c r="AK133" s="224"/>
      <c r="AL133" s="224"/>
      <c r="AM133" s="224"/>
      <c r="AN133" s="224"/>
      <c r="AO133" s="224"/>
      <c r="AP133" s="224"/>
      <c r="AQ133" s="224"/>
      <c r="AR133" s="224"/>
      <c r="AS133" s="224"/>
      <c r="AT133" s="224"/>
      <c r="AU133" s="224"/>
      <c r="AV133" s="224"/>
      <c r="AW133" s="224"/>
      <c r="AX133" s="224"/>
      <c r="AY133" s="224"/>
    </row>
    <row r="134" spans="1:51" ht="12.2" customHeight="1" x14ac:dyDescent="0.25"/>
    <row r="135" spans="1:51" ht="14.45" customHeight="1" x14ac:dyDescent="0.25">
      <c r="A135" s="243" t="s">
        <v>1806</v>
      </c>
      <c r="B135" s="243"/>
      <c r="C135" s="224"/>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4"/>
      <c r="AK135" s="224"/>
      <c r="AL135" s="224"/>
      <c r="AM135" s="224"/>
      <c r="AN135" s="224"/>
      <c r="AO135" s="224"/>
      <c r="AP135" s="224"/>
      <c r="AQ135" s="224"/>
      <c r="AR135" s="224"/>
      <c r="AS135" s="224"/>
      <c r="AT135" s="224"/>
      <c r="AU135" s="224"/>
      <c r="AV135" s="224"/>
      <c r="AW135" s="224"/>
      <c r="AX135" s="224"/>
      <c r="AY135" s="224"/>
    </row>
    <row r="136" spans="1:51" ht="4.9000000000000004" customHeight="1" x14ac:dyDescent="0.25">
      <c r="A136" s="229" t="s">
        <v>1636</v>
      </c>
      <c r="B136" s="229"/>
      <c r="C136" s="224"/>
      <c r="D136" s="224"/>
      <c r="E136" s="224"/>
      <c r="F136" s="224"/>
      <c r="G136" s="224"/>
      <c r="H136" s="224"/>
      <c r="I136" s="224"/>
      <c r="J136" s="224"/>
      <c r="K136" s="224"/>
      <c r="L136" s="224"/>
      <c r="M136" s="242" t="s">
        <v>1636</v>
      </c>
      <c r="N136" s="224"/>
      <c r="O136" s="224"/>
      <c r="P136" s="224"/>
      <c r="Q136" s="224"/>
      <c r="R136" s="224"/>
      <c r="S136" s="224"/>
      <c r="T136" s="224"/>
      <c r="U136" s="224"/>
      <c r="V136" s="224"/>
      <c r="W136" s="224"/>
      <c r="X136" s="224"/>
      <c r="Y136" s="224"/>
      <c r="Z136" s="224"/>
      <c r="AA136" s="265" t="s">
        <v>1636</v>
      </c>
      <c r="AB136" s="224"/>
      <c r="AC136" s="224"/>
      <c r="AD136" s="224"/>
      <c r="AE136" s="224"/>
      <c r="AF136" s="224"/>
      <c r="AG136" s="224"/>
      <c r="AH136" s="224"/>
      <c r="AI136" s="224"/>
      <c r="AJ136" s="224"/>
      <c r="AK136" s="224"/>
      <c r="AL136" s="224"/>
      <c r="AM136" s="224"/>
      <c r="AN136" s="224"/>
      <c r="AO136" s="224"/>
      <c r="AP136" s="224"/>
      <c r="AQ136" s="224"/>
      <c r="AR136" s="224"/>
      <c r="AS136" s="224"/>
      <c r="AT136" s="224"/>
      <c r="AU136" s="224"/>
      <c r="AV136" s="224"/>
      <c r="AW136" s="224"/>
      <c r="AX136" s="224"/>
      <c r="AY136" s="224"/>
    </row>
    <row r="137" spans="1:51" ht="10.9" customHeight="1" x14ac:dyDescent="0.25">
      <c r="A137" s="229" t="s">
        <v>1807</v>
      </c>
      <c r="B137" s="229"/>
      <c r="C137" s="224"/>
      <c r="D137" s="224"/>
      <c r="E137" s="224"/>
      <c r="F137" s="224"/>
      <c r="G137" s="224"/>
      <c r="H137" s="224"/>
      <c r="I137" s="224"/>
      <c r="J137" s="224"/>
      <c r="K137" s="224"/>
      <c r="L137" s="224"/>
      <c r="M137" s="264">
        <v>11606559634</v>
      </c>
      <c r="N137" s="224"/>
      <c r="O137" s="224"/>
      <c r="P137" s="224"/>
      <c r="Q137" s="224"/>
      <c r="R137" s="224"/>
      <c r="S137" s="224"/>
      <c r="T137" s="224"/>
      <c r="U137" s="224"/>
      <c r="V137" s="224"/>
      <c r="W137" s="224"/>
      <c r="X137" s="224"/>
      <c r="Y137" s="224"/>
      <c r="Z137" s="224"/>
      <c r="AA137" s="265" t="s">
        <v>1636</v>
      </c>
      <c r="AB137" s="224"/>
      <c r="AC137" s="224"/>
      <c r="AD137" s="224"/>
      <c r="AE137" s="224"/>
      <c r="AF137" s="224"/>
      <c r="AG137" s="224"/>
      <c r="AH137" s="224"/>
      <c r="AI137" s="224"/>
      <c r="AJ137" s="224"/>
      <c r="AK137" s="224"/>
      <c r="AL137" s="224"/>
      <c r="AM137" s="224"/>
      <c r="AN137" s="224"/>
      <c r="AO137" s="224"/>
      <c r="AP137" s="224"/>
      <c r="AQ137" s="224"/>
      <c r="AR137" s="224"/>
      <c r="AS137" s="224"/>
      <c r="AT137" s="224"/>
      <c r="AU137" s="224"/>
      <c r="AV137" s="224"/>
      <c r="AW137" s="224"/>
      <c r="AX137" s="224"/>
      <c r="AY137" s="224"/>
    </row>
    <row r="138" spans="1:51" ht="10.9" customHeight="1" x14ac:dyDescent="0.25">
      <c r="A138" s="229" t="s">
        <v>1808</v>
      </c>
      <c r="B138" s="229"/>
      <c r="C138" s="224"/>
      <c r="D138" s="224"/>
      <c r="E138" s="224"/>
      <c r="F138" s="224"/>
      <c r="G138" s="224"/>
      <c r="H138" s="224"/>
      <c r="I138" s="224"/>
      <c r="J138" s="224"/>
      <c r="K138" s="224"/>
      <c r="L138" s="224"/>
      <c r="M138" s="264">
        <v>14998374856</v>
      </c>
      <c r="N138" s="224"/>
      <c r="O138" s="224"/>
      <c r="P138" s="224"/>
      <c r="Q138" s="224"/>
      <c r="R138" s="224"/>
      <c r="S138" s="224"/>
      <c r="T138" s="224"/>
      <c r="U138" s="224"/>
      <c r="V138" s="224"/>
      <c r="W138" s="224"/>
      <c r="X138" s="224"/>
      <c r="Y138" s="224"/>
      <c r="Z138" s="224"/>
      <c r="AA138" s="265" t="s">
        <v>1636</v>
      </c>
      <c r="AB138" s="224"/>
      <c r="AC138" s="224"/>
      <c r="AD138" s="224"/>
      <c r="AE138" s="224"/>
      <c r="AF138" s="224"/>
      <c r="AG138" s="224"/>
      <c r="AH138" s="224"/>
      <c r="AI138" s="224"/>
      <c r="AJ138" s="224"/>
      <c r="AK138" s="224"/>
      <c r="AL138" s="224"/>
      <c r="AM138" s="224"/>
      <c r="AN138" s="224"/>
      <c r="AO138" s="224"/>
      <c r="AP138" s="224"/>
      <c r="AQ138" s="224"/>
      <c r="AR138" s="224"/>
      <c r="AS138" s="224"/>
      <c r="AT138" s="224"/>
      <c r="AU138" s="224"/>
      <c r="AV138" s="224"/>
      <c r="AW138" s="224"/>
      <c r="AX138" s="224"/>
      <c r="AY138" s="224"/>
    </row>
    <row r="139" spans="1:51" ht="10.9" customHeight="1" thickBot="1" x14ac:dyDescent="0.3">
      <c r="A139" s="275" t="s">
        <v>1809</v>
      </c>
      <c r="B139" s="275"/>
      <c r="C139" s="224"/>
      <c r="D139" s="224"/>
      <c r="E139" s="224"/>
      <c r="F139" s="224"/>
      <c r="G139" s="224"/>
      <c r="H139" s="224"/>
      <c r="I139" s="224"/>
      <c r="J139" s="224"/>
      <c r="K139" s="224"/>
      <c r="L139" s="224"/>
      <c r="M139" s="276">
        <v>26604934490</v>
      </c>
      <c r="N139" s="277"/>
      <c r="O139" s="277"/>
      <c r="P139" s="277"/>
      <c r="Q139" s="277"/>
      <c r="R139" s="277"/>
      <c r="S139" s="277"/>
      <c r="T139" s="277"/>
      <c r="U139" s="277"/>
      <c r="V139" s="277"/>
      <c r="W139" s="277"/>
      <c r="X139" s="277"/>
      <c r="Y139" s="277"/>
      <c r="Z139" s="277"/>
      <c r="AA139" s="265" t="s">
        <v>1636</v>
      </c>
      <c r="AB139" s="224"/>
      <c r="AC139" s="224"/>
      <c r="AD139" s="224"/>
      <c r="AE139" s="224"/>
      <c r="AF139" s="224"/>
      <c r="AG139" s="224"/>
      <c r="AH139" s="224"/>
      <c r="AI139" s="224"/>
      <c r="AJ139" s="224"/>
      <c r="AK139" s="224"/>
      <c r="AL139" s="224"/>
      <c r="AM139" s="224"/>
      <c r="AN139" s="224"/>
      <c r="AO139" s="224"/>
      <c r="AP139" s="224"/>
      <c r="AQ139" s="224"/>
      <c r="AR139" s="224"/>
      <c r="AS139" s="224"/>
      <c r="AT139" s="224"/>
      <c r="AU139" s="224"/>
      <c r="AV139" s="224"/>
      <c r="AW139" s="224"/>
      <c r="AX139" s="224"/>
      <c r="AY139" s="224"/>
    </row>
    <row r="140" spans="1:51" ht="12.75" customHeight="1" thickTop="1" x14ac:dyDescent="0.25"/>
    <row r="141" spans="1:51" ht="14.45" customHeight="1" x14ac:dyDescent="0.25">
      <c r="A141" s="243" t="s">
        <v>1810</v>
      </c>
      <c r="B141" s="243"/>
      <c r="C141" s="224"/>
      <c r="D141" s="224"/>
      <c r="E141" s="224"/>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24"/>
      <c r="AK141" s="224"/>
      <c r="AL141" s="224"/>
      <c r="AM141" s="224"/>
      <c r="AN141" s="224"/>
      <c r="AO141" s="224"/>
      <c r="AP141" s="224"/>
      <c r="AQ141" s="224"/>
      <c r="AR141" s="224"/>
      <c r="AS141" s="224"/>
      <c r="AT141" s="224"/>
      <c r="AU141" s="224"/>
      <c r="AV141" s="224"/>
      <c r="AW141" s="224"/>
      <c r="AX141" s="224"/>
      <c r="AY141" s="224"/>
    </row>
    <row r="142" spans="1:51" ht="4.9000000000000004" customHeight="1" x14ac:dyDescent="0.25">
      <c r="A142" s="229" t="s">
        <v>1636</v>
      </c>
      <c r="B142" s="229"/>
      <c r="C142" s="224"/>
      <c r="D142" s="224"/>
      <c r="E142" s="224"/>
      <c r="F142" s="224"/>
      <c r="G142" s="224"/>
      <c r="H142" s="224"/>
      <c r="I142" s="224"/>
      <c r="J142" s="224"/>
      <c r="K142" s="224"/>
      <c r="L142" s="224"/>
      <c r="M142" s="242" t="s">
        <v>1636</v>
      </c>
      <c r="N142" s="224"/>
      <c r="O142" s="224"/>
      <c r="P142" s="224"/>
      <c r="Q142" s="224"/>
      <c r="R142" s="224"/>
      <c r="S142" s="224"/>
      <c r="T142" s="224"/>
      <c r="U142" s="224"/>
      <c r="V142" s="224"/>
      <c r="W142" s="224"/>
      <c r="X142" s="224"/>
      <c r="Y142" s="224"/>
      <c r="Z142" s="224"/>
      <c r="AA142" s="265" t="s">
        <v>1636</v>
      </c>
      <c r="AB142" s="224"/>
      <c r="AC142" s="224"/>
      <c r="AD142" s="224"/>
      <c r="AE142" s="224"/>
      <c r="AF142" s="224"/>
      <c r="AG142" s="224"/>
      <c r="AH142" s="224"/>
      <c r="AI142" s="224"/>
      <c r="AJ142" s="224"/>
      <c r="AK142" s="224"/>
      <c r="AL142" s="224"/>
      <c r="AM142" s="224"/>
      <c r="AN142" s="224"/>
      <c r="AO142" s="224"/>
      <c r="AP142" s="224"/>
      <c r="AQ142" s="224"/>
      <c r="AR142" s="224"/>
      <c r="AS142" s="224"/>
      <c r="AT142" s="224"/>
      <c r="AU142" s="224"/>
      <c r="AV142" s="224"/>
      <c r="AW142" s="224"/>
      <c r="AX142" s="224"/>
      <c r="AY142" s="224"/>
    </row>
    <row r="143" spans="1:51" ht="10.9" customHeight="1" x14ac:dyDescent="0.25">
      <c r="A143" s="229" t="s">
        <v>1811</v>
      </c>
      <c r="B143" s="229"/>
      <c r="C143" s="224"/>
      <c r="D143" s="224"/>
      <c r="E143" s="224"/>
      <c r="F143" s="224"/>
      <c r="G143" s="224"/>
      <c r="H143" s="224"/>
      <c r="I143" s="224"/>
      <c r="J143" s="224"/>
      <c r="K143" s="224"/>
      <c r="L143" s="224"/>
      <c r="M143" s="265" t="s">
        <v>1636</v>
      </c>
      <c r="N143" s="224"/>
      <c r="O143" s="224"/>
      <c r="P143" s="224"/>
      <c r="Q143" s="224"/>
      <c r="R143" s="224"/>
      <c r="S143" s="224"/>
      <c r="T143" s="224"/>
      <c r="U143" s="224"/>
      <c r="V143" s="224"/>
      <c r="W143" s="224"/>
      <c r="X143" s="224"/>
      <c r="Y143" s="224"/>
      <c r="Z143" s="224"/>
      <c r="AA143" s="265" t="s">
        <v>1636</v>
      </c>
      <c r="AB143" s="224"/>
      <c r="AC143" s="224"/>
      <c r="AD143" s="224"/>
      <c r="AE143" s="224"/>
      <c r="AF143" s="224"/>
      <c r="AG143" s="224"/>
      <c r="AH143" s="224"/>
      <c r="AI143" s="224"/>
      <c r="AJ143" s="224"/>
      <c r="AK143" s="224"/>
      <c r="AL143" s="224"/>
      <c r="AM143" s="224"/>
      <c r="AN143" s="224"/>
      <c r="AO143" s="224"/>
      <c r="AP143" s="224"/>
      <c r="AQ143" s="224"/>
      <c r="AR143" s="224"/>
      <c r="AS143" s="224"/>
      <c r="AT143" s="224"/>
      <c r="AU143" s="224"/>
      <c r="AV143" s="224"/>
      <c r="AW143" s="224"/>
      <c r="AX143" s="224"/>
      <c r="AY143" s="224"/>
    </row>
    <row r="144" spans="1:51" ht="10.9" customHeight="1" x14ac:dyDescent="0.25">
      <c r="A144" s="229" t="s">
        <v>1970</v>
      </c>
      <c r="B144" s="229"/>
      <c r="C144" s="224"/>
      <c r="D144" s="224"/>
      <c r="E144" s="224"/>
      <c r="F144" s="224"/>
      <c r="G144" s="224"/>
      <c r="H144" s="224"/>
      <c r="I144" s="224"/>
      <c r="J144" s="224"/>
      <c r="K144" s="224"/>
      <c r="L144" s="224"/>
      <c r="M144" s="264">
        <v>10639724700</v>
      </c>
      <c r="N144" s="224"/>
      <c r="O144" s="224"/>
      <c r="P144" s="224"/>
      <c r="Q144" s="224"/>
      <c r="R144" s="224"/>
      <c r="S144" s="224"/>
      <c r="T144" s="224"/>
      <c r="U144" s="224"/>
      <c r="V144" s="224"/>
      <c r="W144" s="224"/>
      <c r="X144" s="224"/>
      <c r="Y144" s="224"/>
      <c r="Z144" s="224"/>
      <c r="AA144" s="265" t="s">
        <v>1636</v>
      </c>
      <c r="AB144" s="224"/>
      <c r="AC144" s="224"/>
      <c r="AD144" s="224"/>
      <c r="AE144" s="224"/>
      <c r="AF144" s="224"/>
      <c r="AG144" s="224"/>
      <c r="AH144" s="224"/>
      <c r="AI144" s="224"/>
      <c r="AJ144" s="224"/>
      <c r="AK144" s="224"/>
      <c r="AL144" s="224"/>
      <c r="AM144" s="224"/>
      <c r="AN144" s="224"/>
      <c r="AO144" s="224"/>
      <c r="AP144" s="224"/>
      <c r="AQ144" s="224"/>
      <c r="AR144" s="224"/>
      <c r="AS144" s="224"/>
      <c r="AT144" s="224"/>
      <c r="AU144" s="224"/>
      <c r="AV144" s="224"/>
      <c r="AW144" s="224"/>
      <c r="AX144" s="224"/>
      <c r="AY144" s="224"/>
    </row>
    <row r="145" spans="1:53" ht="10.9" customHeight="1" thickBot="1" x14ac:dyDescent="0.3">
      <c r="A145" s="275" t="s">
        <v>259</v>
      </c>
      <c r="B145" s="275"/>
      <c r="C145" s="224"/>
      <c r="D145" s="224"/>
      <c r="E145" s="224"/>
      <c r="F145" s="224"/>
      <c r="G145" s="224"/>
      <c r="H145" s="224"/>
      <c r="I145" s="224"/>
      <c r="J145" s="224"/>
      <c r="K145" s="224"/>
      <c r="L145" s="224"/>
      <c r="M145" s="319">
        <v>10639724700</v>
      </c>
      <c r="N145" s="277"/>
      <c r="O145" s="277"/>
      <c r="P145" s="277"/>
      <c r="Q145" s="277"/>
      <c r="R145" s="277"/>
      <c r="S145" s="277"/>
      <c r="T145" s="277"/>
      <c r="U145" s="277"/>
      <c r="V145" s="277"/>
      <c r="W145" s="277"/>
      <c r="X145" s="277"/>
      <c r="Y145" s="277"/>
      <c r="Z145" s="277"/>
      <c r="AA145" s="265" t="s">
        <v>1636</v>
      </c>
      <c r="AB145" s="224"/>
      <c r="AC145" s="224"/>
      <c r="AD145" s="224"/>
      <c r="AE145" s="224"/>
      <c r="AF145" s="224"/>
      <c r="AG145" s="224"/>
      <c r="AH145" s="224"/>
      <c r="AI145" s="224"/>
      <c r="AJ145" s="224"/>
      <c r="AK145" s="224"/>
      <c r="AL145" s="224"/>
      <c r="AM145" s="224"/>
      <c r="AN145" s="224"/>
      <c r="AO145" s="224"/>
      <c r="AP145" s="224"/>
      <c r="AQ145" s="224"/>
      <c r="AR145" s="224"/>
      <c r="AS145" s="224"/>
      <c r="AT145" s="224"/>
      <c r="AU145" s="224"/>
      <c r="AV145" s="224"/>
      <c r="AW145" s="224"/>
      <c r="AX145" s="224"/>
      <c r="AY145" s="224"/>
    </row>
    <row r="146" spans="1:53" ht="10.9" customHeight="1" thickTop="1" x14ac:dyDescent="0.25">
      <c r="A146" s="275" t="s">
        <v>1636</v>
      </c>
      <c r="B146" s="275"/>
      <c r="C146" s="224"/>
      <c r="D146" s="224"/>
      <c r="E146" s="224"/>
      <c r="F146" s="224"/>
      <c r="G146" s="224"/>
      <c r="H146" s="224"/>
      <c r="I146" s="224"/>
      <c r="J146" s="224"/>
      <c r="K146" s="224"/>
      <c r="L146" s="224"/>
      <c r="M146" s="265" t="s">
        <v>1636</v>
      </c>
      <c r="N146" s="224"/>
      <c r="O146" s="224"/>
      <c r="P146" s="224"/>
      <c r="Q146" s="224"/>
      <c r="R146" s="224"/>
      <c r="S146" s="224"/>
      <c r="T146" s="224"/>
      <c r="U146" s="224"/>
      <c r="V146" s="224"/>
      <c r="W146" s="224"/>
      <c r="X146" s="224"/>
      <c r="Y146" s="224"/>
      <c r="Z146" s="224"/>
      <c r="AA146" s="265" t="s">
        <v>1636</v>
      </c>
      <c r="AB146" s="224"/>
      <c r="AC146" s="224"/>
      <c r="AD146" s="224"/>
      <c r="AE146" s="224"/>
      <c r="AF146" s="224"/>
      <c r="AG146" s="224"/>
      <c r="AH146" s="224"/>
      <c r="AI146" s="224"/>
      <c r="AJ146" s="224"/>
      <c r="AK146" s="224"/>
      <c r="AL146" s="224"/>
      <c r="AM146" s="224"/>
      <c r="AN146" s="224"/>
      <c r="AO146" s="224"/>
      <c r="AP146" s="224"/>
      <c r="AQ146" s="224"/>
      <c r="AR146" s="224"/>
      <c r="AS146" s="224"/>
      <c r="AT146" s="224"/>
      <c r="AU146" s="224"/>
      <c r="AV146" s="224"/>
      <c r="AW146" s="224"/>
      <c r="AX146" s="224"/>
      <c r="AY146" s="224"/>
    </row>
    <row r="147" spans="1:53" ht="10.9" customHeight="1" x14ac:dyDescent="0.25">
      <c r="A147" s="324" t="s">
        <v>1812</v>
      </c>
      <c r="B147" s="325"/>
      <c r="C147" s="325"/>
      <c r="D147" s="325"/>
      <c r="E147" s="325"/>
      <c r="F147" s="325"/>
      <c r="G147" s="325"/>
      <c r="H147" s="325"/>
      <c r="I147" s="325"/>
      <c r="J147" s="325"/>
      <c r="K147" s="325"/>
      <c r="L147" s="326">
        <v>1.9199999999999998E-2</v>
      </c>
      <c r="M147" s="325"/>
      <c r="N147" s="325"/>
      <c r="O147" s="325"/>
      <c r="P147" s="325"/>
      <c r="Q147" s="325"/>
      <c r="R147" s="325"/>
      <c r="S147" s="325"/>
      <c r="T147" s="325"/>
      <c r="U147" s="325"/>
      <c r="V147" s="325"/>
      <c r="W147" s="325"/>
      <c r="X147" s="325"/>
      <c r="Y147" s="325"/>
      <c r="Z147" s="327" t="s">
        <v>1636</v>
      </c>
      <c r="AA147" s="325"/>
      <c r="AB147" s="325"/>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25"/>
    </row>
    <row r="148" spans="1:53" ht="13.5" customHeight="1" x14ac:dyDescent="0.25">
      <c r="A148" s="324" t="s">
        <v>1813</v>
      </c>
      <c r="B148" s="325"/>
      <c r="C148" s="325"/>
      <c r="D148" s="325"/>
      <c r="E148" s="325"/>
      <c r="F148" s="325"/>
      <c r="G148" s="325"/>
      <c r="H148" s="325"/>
      <c r="I148" s="325"/>
      <c r="J148" s="325"/>
      <c r="K148" s="325"/>
      <c r="L148" s="328">
        <v>5.5E-2</v>
      </c>
      <c r="M148" s="325"/>
      <c r="N148" s="325"/>
      <c r="O148" s="325"/>
      <c r="P148" s="325"/>
      <c r="Q148" s="325"/>
      <c r="R148" s="325"/>
      <c r="S148" s="325"/>
      <c r="T148" s="325"/>
      <c r="U148" s="325"/>
      <c r="V148" s="325"/>
      <c r="W148" s="325"/>
      <c r="X148" s="325"/>
      <c r="Y148" s="325"/>
      <c r="Z148" s="329" t="s">
        <v>1636</v>
      </c>
      <c r="AA148" s="325"/>
      <c r="AB148" s="325"/>
      <c r="AC148" s="325"/>
      <c r="AD148" s="325"/>
      <c r="AE148" s="325"/>
      <c r="AF148" s="325"/>
      <c r="AG148" s="325"/>
      <c r="AH148" s="325"/>
      <c r="AI148" s="325"/>
      <c r="AJ148" s="325"/>
      <c r="AK148" s="325"/>
      <c r="AL148" s="325"/>
      <c r="AM148" s="325"/>
      <c r="AN148" s="325"/>
      <c r="AO148" s="325"/>
      <c r="AP148" s="325"/>
      <c r="AQ148" s="325"/>
      <c r="AR148" s="325"/>
      <c r="AS148" s="325"/>
      <c r="AT148" s="325"/>
      <c r="AU148" s="325"/>
      <c r="AV148" s="325"/>
      <c r="AW148" s="325"/>
      <c r="AX148" s="325"/>
    </row>
    <row r="149" spans="1:53" ht="18.75" customHeight="1" x14ac:dyDescent="0.25">
      <c r="A149" s="324" t="s">
        <v>1971</v>
      </c>
      <c r="B149" s="330"/>
      <c r="C149" s="330"/>
      <c r="D149" s="330"/>
      <c r="E149" s="330"/>
      <c r="F149" s="330"/>
      <c r="G149" s="330"/>
      <c r="H149" s="330"/>
      <c r="I149" s="330"/>
      <c r="J149" s="330"/>
      <c r="K149" s="330"/>
      <c r="L149" s="330"/>
      <c r="M149" s="330"/>
      <c r="N149" s="330"/>
      <c r="O149" s="330"/>
      <c r="P149" s="330"/>
      <c r="Q149" s="330"/>
      <c r="R149" s="330"/>
      <c r="S149" s="330"/>
      <c r="T149" s="330"/>
      <c r="U149" s="330"/>
      <c r="V149" s="330"/>
      <c r="W149" s="330"/>
      <c r="X149" s="330"/>
      <c r="Y149" s="330"/>
      <c r="Z149" s="330"/>
      <c r="AA149" s="330"/>
      <c r="AB149" s="330"/>
      <c r="AC149" s="330"/>
      <c r="AD149" s="330"/>
      <c r="AE149" s="330"/>
      <c r="AF149" s="330"/>
      <c r="AG149" s="330"/>
      <c r="AH149" s="330"/>
      <c r="AI149" s="330"/>
      <c r="AJ149" s="330"/>
      <c r="AK149" s="330"/>
      <c r="AL149" s="330"/>
      <c r="AM149" s="330"/>
      <c r="AN149" s="330"/>
      <c r="AO149" s="330"/>
      <c r="AP149" s="330"/>
      <c r="AQ149" s="330"/>
      <c r="AR149" s="330"/>
      <c r="AS149" s="330"/>
      <c r="AT149" s="330"/>
      <c r="AU149" s="330"/>
      <c r="AV149" s="330"/>
      <c r="AW149" s="330"/>
      <c r="AX149" s="330"/>
    </row>
    <row r="150" spans="1:53" ht="18" customHeight="1" x14ac:dyDescent="0.25">
      <c r="A150" s="331"/>
      <c r="B150" s="331"/>
      <c r="C150" s="224"/>
      <c r="D150" s="224"/>
      <c r="E150" s="224"/>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4"/>
      <c r="AD150" s="224"/>
      <c r="AE150" s="224"/>
      <c r="AF150" s="224"/>
      <c r="AG150" s="224"/>
      <c r="AH150" s="224"/>
      <c r="AI150" s="224"/>
      <c r="AJ150" s="224"/>
      <c r="AK150" s="224"/>
      <c r="AL150" s="224"/>
      <c r="AM150" s="224"/>
      <c r="AN150" s="224"/>
      <c r="AO150" s="224"/>
      <c r="AP150" s="224"/>
      <c r="AQ150" s="224"/>
      <c r="AR150" s="224"/>
      <c r="AS150" s="224"/>
      <c r="AT150" s="224"/>
      <c r="AU150" s="224"/>
      <c r="AV150" s="224"/>
      <c r="AW150" s="224"/>
      <c r="AX150" s="224"/>
      <c r="AY150" s="224"/>
    </row>
    <row r="151" spans="1:53" ht="7.35" customHeight="1" x14ac:dyDescent="0.25"/>
    <row r="152" spans="1:53" ht="14.45" customHeight="1" x14ac:dyDescent="0.25">
      <c r="A152" s="243" t="s">
        <v>1814</v>
      </c>
      <c r="B152" s="243"/>
      <c r="C152" s="224"/>
      <c r="D152" s="224"/>
      <c r="E152" s="224"/>
      <c r="F152" s="224"/>
      <c r="G152" s="224"/>
      <c r="H152" s="224"/>
      <c r="I152" s="224"/>
      <c r="J152" s="224"/>
      <c r="K152" s="224"/>
      <c r="L152" s="224"/>
      <c r="M152" s="224"/>
      <c r="N152" s="224"/>
      <c r="O152" s="224"/>
      <c r="P152" s="224"/>
      <c r="Q152" s="224"/>
      <c r="R152" s="224"/>
      <c r="S152" s="224"/>
      <c r="T152" s="224"/>
      <c r="U152" s="224"/>
      <c r="V152" s="224"/>
      <c r="W152" s="224"/>
      <c r="X152" s="224"/>
      <c r="Y152" s="224"/>
      <c r="Z152" s="224"/>
      <c r="AA152" s="224"/>
      <c r="AB152" s="224"/>
      <c r="AC152" s="224"/>
      <c r="AD152" s="224"/>
      <c r="AE152" s="224"/>
      <c r="AF152" s="224"/>
      <c r="AG152" s="224"/>
      <c r="AH152" s="224"/>
      <c r="AI152" s="224"/>
      <c r="AJ152" s="224"/>
      <c r="AK152" s="224"/>
      <c r="AL152" s="224"/>
      <c r="AM152" s="224"/>
      <c r="AN152" s="224"/>
      <c r="AO152" s="224"/>
      <c r="AP152" s="224"/>
      <c r="AQ152" s="224"/>
      <c r="AR152" s="224"/>
      <c r="AS152" s="224"/>
      <c r="AT152" s="224"/>
      <c r="AU152" s="224"/>
      <c r="AV152" s="224"/>
      <c r="AW152" s="224"/>
      <c r="AX152" s="224"/>
      <c r="AY152" s="224"/>
      <c r="AZ152" s="224"/>
      <c r="BA152" s="224"/>
    </row>
    <row r="153" spans="1:53" ht="10.9" customHeight="1" x14ac:dyDescent="0.25">
      <c r="A153" s="229" t="s">
        <v>1815</v>
      </c>
      <c r="B153" s="229"/>
      <c r="C153" s="224"/>
      <c r="D153" s="224"/>
      <c r="E153" s="224"/>
      <c r="F153" s="224"/>
      <c r="G153" s="224"/>
      <c r="H153" s="224"/>
      <c r="I153" s="224"/>
      <c r="J153" s="264">
        <v>27070960372.919998</v>
      </c>
      <c r="K153" s="224"/>
      <c r="L153" s="224"/>
      <c r="M153" s="224"/>
      <c r="N153" s="224"/>
      <c r="O153" s="224"/>
      <c r="P153" s="224"/>
      <c r="Q153" s="224"/>
      <c r="R153" s="224"/>
      <c r="S153" s="224"/>
      <c r="T153" s="224"/>
      <c r="U153" s="224"/>
      <c r="V153" s="224"/>
      <c r="W153" s="242" t="s">
        <v>1636</v>
      </c>
      <c r="X153" s="224"/>
      <c r="Y153" s="224"/>
      <c r="Z153" s="224"/>
      <c r="AA153" s="224"/>
      <c r="AB153" s="224"/>
      <c r="AC153" s="224"/>
      <c r="AD153" s="224"/>
      <c r="AE153" s="224"/>
      <c r="AF153" s="224"/>
      <c r="AG153" s="224"/>
      <c r="AH153" s="224"/>
      <c r="AI153" s="224"/>
      <c r="AJ153" s="224"/>
      <c r="AK153" s="224"/>
      <c r="AL153" s="224"/>
      <c r="AM153" s="224"/>
      <c r="AN153" s="224"/>
      <c r="AO153" s="224"/>
      <c r="AP153" s="224"/>
      <c r="AQ153" s="224"/>
      <c r="AR153" s="224"/>
      <c r="AS153" s="224"/>
      <c r="AT153" s="224"/>
      <c r="AU153" s="224"/>
      <c r="AV153" s="224"/>
      <c r="AW153" s="224"/>
      <c r="AX153" s="224"/>
      <c r="AY153" s="224"/>
      <c r="AZ153" s="224"/>
      <c r="BA153" s="224"/>
    </row>
    <row r="154" spans="1:53" ht="10.9" customHeight="1" x14ac:dyDescent="0.25">
      <c r="A154" s="229" t="s">
        <v>1816</v>
      </c>
      <c r="B154" s="229"/>
      <c r="C154" s="224"/>
      <c r="D154" s="224"/>
      <c r="E154" s="224"/>
      <c r="F154" s="224"/>
      <c r="G154" s="224"/>
      <c r="H154" s="224"/>
      <c r="I154" s="224"/>
      <c r="J154" s="264">
        <v>26622458410.889999</v>
      </c>
      <c r="K154" s="224"/>
      <c r="L154" s="224"/>
      <c r="M154" s="224"/>
      <c r="N154" s="224"/>
      <c r="O154" s="224"/>
      <c r="P154" s="224"/>
      <c r="Q154" s="224"/>
      <c r="R154" s="224"/>
      <c r="S154" s="224"/>
      <c r="T154" s="224"/>
      <c r="U154" s="224"/>
      <c r="V154" s="224"/>
      <c r="W154" s="242" t="s">
        <v>1636</v>
      </c>
      <c r="X154" s="224"/>
      <c r="Y154" s="224"/>
      <c r="Z154" s="224"/>
      <c r="AA154" s="224"/>
      <c r="AB154" s="224"/>
      <c r="AC154" s="224"/>
      <c r="AD154" s="224"/>
      <c r="AE154" s="224"/>
      <c r="AF154" s="224"/>
      <c r="AG154" s="224"/>
      <c r="AH154" s="224"/>
      <c r="AI154" s="224"/>
      <c r="AJ154" s="224"/>
      <c r="AK154" s="224"/>
      <c r="AL154" s="224"/>
      <c r="AM154" s="224"/>
      <c r="AN154" s="224"/>
      <c r="AO154" s="224"/>
      <c r="AP154" s="224"/>
      <c r="AQ154" s="224"/>
      <c r="AR154" s="224"/>
      <c r="AS154" s="224"/>
      <c r="AT154" s="224"/>
      <c r="AU154" s="224"/>
      <c r="AV154" s="224"/>
      <c r="AW154" s="224"/>
      <c r="AX154" s="224"/>
      <c r="AY154" s="224"/>
      <c r="AZ154" s="224"/>
      <c r="BA154" s="224"/>
    </row>
    <row r="155" spans="1:53" ht="10.9" customHeight="1" x14ac:dyDescent="0.25">
      <c r="A155" s="229" t="s">
        <v>1817</v>
      </c>
      <c r="B155" s="229"/>
      <c r="C155" s="224"/>
      <c r="D155" s="224"/>
      <c r="E155" s="224"/>
      <c r="F155" s="224"/>
      <c r="G155" s="224"/>
      <c r="H155" s="224"/>
      <c r="I155" s="224"/>
      <c r="J155" s="278">
        <v>159088</v>
      </c>
      <c r="K155" s="224"/>
      <c r="L155" s="224"/>
      <c r="M155" s="224"/>
      <c r="N155" s="224"/>
      <c r="O155" s="224"/>
      <c r="P155" s="224"/>
      <c r="Q155" s="224"/>
      <c r="R155" s="224"/>
      <c r="S155" s="224"/>
      <c r="T155" s="224"/>
      <c r="U155" s="224"/>
      <c r="V155" s="224"/>
      <c r="W155" s="242" t="s">
        <v>1636</v>
      </c>
      <c r="X155" s="224"/>
      <c r="Y155" s="224"/>
      <c r="Z155" s="224"/>
      <c r="AA155" s="224"/>
      <c r="AB155" s="224"/>
      <c r="AC155" s="224"/>
      <c r="AD155" s="224"/>
      <c r="AE155" s="224"/>
      <c r="AF155" s="224"/>
      <c r="AG155" s="224"/>
      <c r="AH155" s="224"/>
      <c r="AI155" s="224"/>
      <c r="AJ155" s="224"/>
      <c r="AK155" s="224"/>
      <c r="AL155" s="224"/>
      <c r="AM155" s="224"/>
      <c r="AN155" s="224"/>
      <c r="AO155" s="224"/>
      <c r="AP155" s="224"/>
      <c r="AQ155" s="224"/>
      <c r="AR155" s="224"/>
      <c r="AS155" s="224"/>
      <c r="AT155" s="224"/>
      <c r="AU155" s="224"/>
      <c r="AV155" s="224"/>
      <c r="AW155" s="224"/>
      <c r="AX155" s="224"/>
      <c r="AY155" s="224"/>
      <c r="AZ155" s="224"/>
      <c r="BA155" s="224"/>
    </row>
    <row r="156" spans="1:53" ht="10.9" customHeight="1" x14ac:dyDescent="0.25">
      <c r="A156" s="229" t="s">
        <v>1818</v>
      </c>
      <c r="B156" s="229"/>
      <c r="C156" s="224"/>
      <c r="D156" s="224"/>
      <c r="E156" s="224"/>
      <c r="F156" s="224"/>
      <c r="G156" s="224"/>
      <c r="H156" s="224"/>
      <c r="I156" s="224"/>
      <c r="J156" s="264">
        <v>167344.22709999999</v>
      </c>
      <c r="K156" s="224"/>
      <c r="L156" s="224"/>
      <c r="M156" s="224"/>
      <c r="N156" s="224"/>
      <c r="O156" s="224"/>
      <c r="P156" s="224"/>
      <c r="Q156" s="224"/>
      <c r="R156" s="224"/>
      <c r="S156" s="224"/>
      <c r="T156" s="224"/>
      <c r="U156" s="224"/>
      <c r="V156" s="224"/>
      <c r="W156" s="242" t="s">
        <v>1636</v>
      </c>
      <c r="X156" s="224"/>
      <c r="Y156" s="224"/>
      <c r="Z156" s="224"/>
      <c r="AA156" s="224"/>
      <c r="AB156" s="224"/>
      <c r="AC156" s="224"/>
      <c r="AD156" s="224"/>
      <c r="AE156" s="224"/>
      <c r="AF156" s="224"/>
      <c r="AG156" s="224"/>
      <c r="AH156" s="224"/>
      <c r="AI156" s="224"/>
      <c r="AJ156" s="224"/>
      <c r="AK156" s="224"/>
      <c r="AL156" s="224"/>
      <c r="AM156" s="224"/>
      <c r="AN156" s="224"/>
      <c r="AO156" s="224"/>
      <c r="AP156" s="224"/>
      <c r="AQ156" s="224"/>
      <c r="AR156" s="224"/>
      <c r="AS156" s="224"/>
      <c r="AT156" s="224"/>
      <c r="AU156" s="224"/>
      <c r="AV156" s="224"/>
      <c r="AW156" s="224"/>
      <c r="AX156" s="224"/>
      <c r="AY156" s="224"/>
      <c r="AZ156" s="224"/>
      <c r="BA156" s="224"/>
    </row>
    <row r="157" spans="1:53" ht="10.9" customHeight="1" x14ac:dyDescent="0.25">
      <c r="A157" s="229" t="s">
        <v>1819</v>
      </c>
      <c r="B157" s="229"/>
      <c r="C157" s="224"/>
      <c r="D157" s="224"/>
      <c r="E157" s="224"/>
      <c r="F157" s="224"/>
      <c r="G157" s="224"/>
      <c r="H157" s="224"/>
      <c r="I157" s="224"/>
      <c r="J157" s="278">
        <v>127704</v>
      </c>
      <c r="K157" s="224"/>
      <c r="L157" s="224"/>
      <c r="M157" s="224"/>
      <c r="N157" s="224"/>
      <c r="O157" s="224"/>
      <c r="P157" s="224"/>
      <c r="Q157" s="224"/>
      <c r="R157" s="224"/>
      <c r="S157" s="224"/>
      <c r="T157" s="224"/>
      <c r="U157" s="224"/>
      <c r="V157" s="224"/>
      <c r="W157" s="242" t="s">
        <v>1636</v>
      </c>
      <c r="X157" s="224"/>
      <c r="Y157" s="224"/>
      <c r="Z157" s="224"/>
      <c r="AA157" s="224"/>
      <c r="AB157" s="224"/>
      <c r="AC157" s="224"/>
      <c r="AD157" s="224"/>
      <c r="AE157" s="224"/>
      <c r="AF157" s="224"/>
      <c r="AG157" s="224"/>
      <c r="AH157" s="224"/>
      <c r="AI157" s="224"/>
      <c r="AJ157" s="224"/>
      <c r="AK157" s="224"/>
      <c r="AL157" s="224"/>
      <c r="AM157" s="224"/>
      <c r="AN157" s="224"/>
      <c r="AO157" s="224"/>
      <c r="AP157" s="224"/>
      <c r="AQ157" s="224"/>
      <c r="AR157" s="224"/>
      <c r="AS157" s="224"/>
      <c r="AT157" s="224"/>
      <c r="AU157" s="224"/>
      <c r="AV157" s="224"/>
      <c r="AW157" s="224"/>
      <c r="AX157" s="224"/>
      <c r="AY157" s="224"/>
      <c r="AZ157" s="224"/>
      <c r="BA157" s="224"/>
    </row>
    <row r="158" spans="1:53" ht="10.9" customHeight="1" x14ac:dyDescent="0.25">
      <c r="A158" s="229" t="s">
        <v>1820</v>
      </c>
      <c r="B158" s="229"/>
      <c r="C158" s="224"/>
      <c r="D158" s="224"/>
      <c r="E158" s="224"/>
      <c r="F158" s="224"/>
      <c r="G158" s="224"/>
      <c r="H158" s="224"/>
      <c r="I158" s="224"/>
      <c r="J158" s="278">
        <v>122613</v>
      </c>
      <c r="K158" s="224"/>
      <c r="L158" s="224"/>
      <c r="M158" s="224"/>
      <c r="N158" s="224"/>
      <c r="O158" s="224"/>
      <c r="P158" s="224"/>
      <c r="Q158" s="224"/>
      <c r="R158" s="224"/>
      <c r="S158" s="224"/>
      <c r="T158" s="224"/>
      <c r="U158" s="224"/>
      <c r="V158" s="224"/>
      <c r="W158" s="242" t="s">
        <v>1636</v>
      </c>
      <c r="X158" s="224"/>
      <c r="Y158" s="224"/>
      <c r="Z158" s="224"/>
      <c r="AA158" s="224"/>
      <c r="AB158" s="224"/>
      <c r="AC158" s="224"/>
      <c r="AD158" s="224"/>
      <c r="AE158" s="224"/>
      <c r="AF158" s="224"/>
      <c r="AG158" s="224"/>
      <c r="AH158" s="224"/>
      <c r="AI158" s="224"/>
      <c r="AJ158" s="224"/>
      <c r="AK158" s="224"/>
      <c r="AL158" s="224"/>
      <c r="AM158" s="224"/>
      <c r="AN158" s="224"/>
      <c r="AO158" s="224"/>
      <c r="AP158" s="224"/>
      <c r="AQ158" s="224"/>
      <c r="AR158" s="224"/>
      <c r="AS158" s="224"/>
      <c r="AT158" s="224"/>
      <c r="AU158" s="224"/>
      <c r="AV158" s="224"/>
      <c r="AW158" s="224"/>
      <c r="AX158" s="224"/>
      <c r="AY158" s="224"/>
      <c r="AZ158" s="224"/>
      <c r="BA158" s="224"/>
    </row>
    <row r="159" spans="1:53" ht="10.9" customHeight="1" x14ac:dyDescent="0.25">
      <c r="A159" s="229" t="s">
        <v>1972</v>
      </c>
      <c r="B159" s="229"/>
      <c r="C159" s="224"/>
      <c r="D159" s="224"/>
      <c r="E159" s="224"/>
      <c r="F159" s="224"/>
      <c r="G159" s="224"/>
      <c r="H159" s="224"/>
      <c r="I159" s="224"/>
      <c r="J159" s="279">
        <v>0.56788799999999995</v>
      </c>
      <c r="K159" s="224"/>
      <c r="L159" s="224"/>
      <c r="M159" s="224"/>
      <c r="N159" s="224"/>
      <c r="O159" s="224"/>
      <c r="P159" s="224"/>
      <c r="Q159" s="224"/>
      <c r="R159" s="224"/>
      <c r="S159" s="224"/>
      <c r="T159" s="224"/>
      <c r="U159" s="224"/>
      <c r="V159" s="224"/>
      <c r="W159" s="242" t="s">
        <v>1636</v>
      </c>
      <c r="X159" s="224"/>
      <c r="Y159" s="224"/>
      <c r="Z159" s="224"/>
      <c r="AA159" s="224"/>
      <c r="AB159" s="224"/>
      <c r="AC159" s="224"/>
      <c r="AD159" s="224"/>
      <c r="AE159" s="224"/>
      <c r="AF159" s="224"/>
      <c r="AG159" s="224"/>
      <c r="AH159" s="224"/>
      <c r="AI159" s="224"/>
      <c r="AJ159" s="224"/>
      <c r="AK159" s="224"/>
      <c r="AL159" s="224"/>
      <c r="AM159" s="224"/>
      <c r="AN159" s="224"/>
      <c r="AO159" s="224"/>
      <c r="AP159" s="224"/>
      <c r="AQ159" s="224"/>
      <c r="AR159" s="224"/>
      <c r="AS159" s="224"/>
      <c r="AT159" s="224"/>
      <c r="AU159" s="224"/>
      <c r="AV159" s="224"/>
      <c r="AW159" s="224"/>
      <c r="AX159" s="224"/>
      <c r="AY159" s="224"/>
      <c r="AZ159" s="224"/>
      <c r="BA159" s="224"/>
    </row>
    <row r="160" spans="1:53" ht="10.9" customHeight="1" x14ac:dyDescent="0.25">
      <c r="A160" s="229" t="s">
        <v>1973</v>
      </c>
      <c r="B160" s="229"/>
      <c r="C160" s="224"/>
      <c r="D160" s="224"/>
      <c r="E160" s="224"/>
      <c r="F160" s="224"/>
      <c r="G160" s="224"/>
      <c r="H160" s="224"/>
      <c r="I160" s="224"/>
      <c r="J160" s="279">
        <v>0.51201099999999999</v>
      </c>
      <c r="K160" s="224"/>
      <c r="L160" s="224"/>
      <c r="M160" s="224"/>
      <c r="N160" s="224"/>
      <c r="O160" s="224"/>
      <c r="P160" s="224"/>
      <c r="Q160" s="224"/>
      <c r="R160" s="224"/>
      <c r="S160" s="224"/>
      <c r="T160" s="224"/>
      <c r="U160" s="224"/>
      <c r="V160" s="224"/>
      <c r="W160" s="242" t="s">
        <v>1636</v>
      </c>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24"/>
      <c r="AT160" s="224"/>
      <c r="AU160" s="224"/>
      <c r="AV160" s="224"/>
      <c r="AW160" s="224"/>
      <c r="AX160" s="224"/>
      <c r="AY160" s="224"/>
      <c r="AZ160" s="224"/>
      <c r="BA160" s="224"/>
    </row>
    <row r="161" spans="1:53" ht="10.9" customHeight="1" x14ac:dyDescent="0.25">
      <c r="A161" s="242" t="s">
        <v>1974</v>
      </c>
      <c r="B161" s="242"/>
      <c r="C161" s="242"/>
      <c r="D161" s="242"/>
      <c r="E161" s="242"/>
      <c r="F161" s="242"/>
      <c r="G161" s="242"/>
      <c r="H161" s="242"/>
      <c r="I161" s="242"/>
      <c r="J161" s="215"/>
      <c r="K161" s="279">
        <v>0.59330000000000005</v>
      </c>
      <c r="L161" s="224"/>
      <c r="M161" s="224"/>
      <c r="N161" s="224"/>
      <c r="O161" s="224"/>
      <c r="P161" s="224"/>
      <c r="Q161" s="224"/>
      <c r="R161" s="224"/>
      <c r="S161" s="224"/>
      <c r="T161" s="224"/>
      <c r="U161" s="224"/>
      <c r="V161" s="224"/>
      <c r="W161" s="214"/>
    </row>
    <row r="162" spans="1:53" ht="10.9" customHeight="1" x14ac:dyDescent="0.25">
      <c r="A162" s="229" t="s">
        <v>1975</v>
      </c>
      <c r="B162" s="229"/>
      <c r="C162" s="224"/>
      <c r="D162" s="224"/>
      <c r="E162" s="224"/>
      <c r="F162" s="224"/>
      <c r="G162" s="224"/>
      <c r="H162" s="224"/>
      <c r="I162" s="224"/>
      <c r="J162" s="279">
        <v>0.71625099999999997</v>
      </c>
      <c r="K162" s="224"/>
      <c r="L162" s="224"/>
      <c r="M162" s="224"/>
      <c r="N162" s="224"/>
      <c r="O162" s="224"/>
      <c r="P162" s="224"/>
      <c r="Q162" s="224"/>
      <c r="R162" s="224"/>
      <c r="S162" s="224"/>
      <c r="T162" s="224"/>
      <c r="U162" s="224"/>
      <c r="V162" s="224"/>
      <c r="W162" s="242" t="s">
        <v>1636</v>
      </c>
      <c r="X162" s="224"/>
      <c r="Y162" s="224"/>
      <c r="Z162" s="224"/>
      <c r="AA162" s="224"/>
      <c r="AB162" s="224"/>
      <c r="AC162" s="224"/>
      <c r="AD162" s="224"/>
      <c r="AE162" s="224"/>
      <c r="AF162" s="224"/>
      <c r="AG162" s="224"/>
      <c r="AH162" s="224"/>
      <c r="AI162" s="224"/>
      <c r="AJ162" s="224"/>
      <c r="AK162" s="224"/>
      <c r="AL162" s="224"/>
      <c r="AM162" s="224"/>
      <c r="AN162" s="224"/>
      <c r="AO162" s="224"/>
      <c r="AP162" s="224"/>
      <c r="AQ162" s="224"/>
      <c r="AR162" s="224"/>
      <c r="AS162" s="224"/>
      <c r="AT162" s="224"/>
      <c r="AU162" s="224"/>
      <c r="AV162" s="224"/>
      <c r="AW162" s="224"/>
      <c r="AX162" s="224"/>
      <c r="AY162" s="224"/>
      <c r="AZ162" s="224"/>
      <c r="BA162" s="224"/>
    </row>
    <row r="163" spans="1:53" ht="10.9" customHeight="1" x14ac:dyDescent="0.25">
      <c r="A163" s="229" t="s">
        <v>1821</v>
      </c>
      <c r="B163" s="229"/>
      <c r="C163" s="224"/>
      <c r="D163" s="224"/>
      <c r="E163" s="224"/>
      <c r="F163" s="224"/>
      <c r="G163" s="224"/>
      <c r="H163" s="224"/>
      <c r="I163" s="224"/>
      <c r="J163" s="279">
        <v>4.0730000000000002E-2</v>
      </c>
      <c r="K163" s="224"/>
      <c r="L163" s="224"/>
      <c r="M163" s="224"/>
      <c r="N163" s="224"/>
      <c r="O163" s="224"/>
      <c r="P163" s="224"/>
      <c r="Q163" s="224"/>
      <c r="R163" s="224"/>
      <c r="S163" s="224"/>
      <c r="T163" s="224"/>
      <c r="U163" s="224"/>
      <c r="V163" s="224"/>
      <c r="W163" s="242" t="s">
        <v>1636</v>
      </c>
      <c r="X163" s="224"/>
      <c r="Y163" s="224"/>
      <c r="Z163" s="224"/>
      <c r="AA163" s="224"/>
      <c r="AB163" s="224"/>
      <c r="AC163" s="224"/>
      <c r="AD163" s="224"/>
      <c r="AE163" s="224"/>
      <c r="AF163" s="224"/>
      <c r="AG163" s="224"/>
      <c r="AH163" s="224"/>
      <c r="AI163" s="224"/>
      <c r="AJ163" s="224"/>
      <c r="AK163" s="224"/>
      <c r="AL163" s="224"/>
      <c r="AM163" s="224"/>
      <c r="AN163" s="224"/>
      <c r="AO163" s="224"/>
      <c r="AP163" s="224"/>
      <c r="AQ163" s="224"/>
      <c r="AR163" s="224"/>
      <c r="AS163" s="224"/>
      <c r="AT163" s="224"/>
      <c r="AU163" s="224"/>
      <c r="AV163" s="224"/>
      <c r="AW163" s="224"/>
      <c r="AX163" s="224"/>
      <c r="AY163" s="224"/>
      <c r="AZ163" s="224"/>
      <c r="BA163" s="224"/>
    </row>
    <row r="164" spans="1:53" ht="10.9" customHeight="1" x14ac:dyDescent="0.25">
      <c r="A164" s="229" t="s">
        <v>1822</v>
      </c>
      <c r="B164" s="229"/>
      <c r="C164" s="224"/>
      <c r="D164" s="224"/>
      <c r="E164" s="224"/>
      <c r="F164" s="224"/>
      <c r="G164" s="224"/>
      <c r="H164" s="224"/>
      <c r="I164" s="224"/>
      <c r="J164" s="332">
        <v>25.159400000000002</v>
      </c>
      <c r="K164" s="224"/>
      <c r="L164" s="224"/>
      <c r="M164" s="224"/>
      <c r="N164" s="224"/>
      <c r="O164" s="224"/>
      <c r="P164" s="224"/>
      <c r="Q164" s="224"/>
      <c r="R164" s="224"/>
      <c r="S164" s="224"/>
      <c r="T164" s="224"/>
      <c r="U164" s="224"/>
      <c r="V164" s="224"/>
      <c r="W164" s="242" t="s">
        <v>1823</v>
      </c>
      <c r="X164" s="224"/>
      <c r="Y164" s="224"/>
      <c r="Z164" s="224"/>
      <c r="AA164" s="224"/>
      <c r="AB164" s="224"/>
      <c r="AC164" s="224"/>
      <c r="AD164" s="224"/>
      <c r="AE164" s="224"/>
      <c r="AF164" s="224"/>
      <c r="AG164" s="224"/>
      <c r="AH164" s="224"/>
      <c r="AI164" s="224"/>
      <c r="AJ164" s="224"/>
      <c r="AK164" s="224"/>
      <c r="AL164" s="224"/>
      <c r="AM164" s="224"/>
      <c r="AN164" s="224"/>
      <c r="AO164" s="224"/>
      <c r="AP164" s="224"/>
      <c r="AQ164" s="224"/>
      <c r="AR164" s="224"/>
      <c r="AS164" s="224"/>
      <c r="AT164" s="224"/>
      <c r="AU164" s="224"/>
      <c r="AV164" s="224"/>
      <c r="AW164" s="224"/>
      <c r="AX164" s="224"/>
      <c r="AY164" s="224"/>
      <c r="AZ164" s="224"/>
      <c r="BA164" s="224"/>
    </row>
    <row r="165" spans="1:53" ht="10.9" customHeight="1" x14ac:dyDescent="0.25">
      <c r="A165" s="229" t="s">
        <v>1824</v>
      </c>
      <c r="B165" s="229"/>
      <c r="C165" s="224"/>
      <c r="D165" s="224"/>
      <c r="E165" s="224"/>
      <c r="F165" s="224"/>
      <c r="G165" s="224"/>
      <c r="H165" s="224"/>
      <c r="I165" s="224"/>
      <c r="J165" s="332">
        <v>50.364400000000003</v>
      </c>
      <c r="K165" s="224"/>
      <c r="L165" s="224"/>
      <c r="M165" s="224"/>
      <c r="N165" s="224"/>
      <c r="O165" s="224"/>
      <c r="P165" s="224"/>
      <c r="Q165" s="224"/>
      <c r="R165" s="224"/>
      <c r="S165" s="224"/>
      <c r="T165" s="224"/>
      <c r="U165" s="224"/>
      <c r="V165" s="224"/>
      <c r="W165" s="242" t="s">
        <v>1823</v>
      </c>
      <c r="X165" s="224"/>
      <c r="Y165" s="224"/>
      <c r="Z165" s="224"/>
      <c r="AA165" s="224"/>
      <c r="AB165" s="224"/>
      <c r="AC165" s="224"/>
      <c r="AD165" s="224"/>
      <c r="AE165" s="224"/>
      <c r="AF165" s="224"/>
      <c r="AG165" s="224"/>
      <c r="AH165" s="224"/>
      <c r="AI165" s="224"/>
      <c r="AJ165" s="224"/>
      <c r="AK165" s="224"/>
      <c r="AL165" s="224"/>
      <c r="AM165" s="224"/>
      <c r="AN165" s="224"/>
      <c r="AO165" s="224"/>
      <c r="AP165" s="224"/>
      <c r="AQ165" s="224"/>
      <c r="AR165" s="224"/>
      <c r="AS165" s="224"/>
      <c r="AT165" s="224"/>
      <c r="AU165" s="224"/>
      <c r="AV165" s="224"/>
      <c r="AW165" s="224"/>
      <c r="AX165" s="224"/>
      <c r="AY165" s="224"/>
      <c r="AZ165" s="224"/>
      <c r="BA165" s="224"/>
    </row>
    <row r="166" spans="1:53" ht="10.9" customHeight="1" x14ac:dyDescent="0.25">
      <c r="A166" s="229" t="s">
        <v>1825</v>
      </c>
      <c r="B166" s="229"/>
      <c r="C166" s="224"/>
      <c r="D166" s="224"/>
      <c r="E166" s="224"/>
      <c r="F166" s="224"/>
      <c r="G166" s="224"/>
      <c r="H166" s="224"/>
      <c r="I166" s="224"/>
      <c r="J166" s="332">
        <v>25.204999999999998</v>
      </c>
      <c r="K166" s="224"/>
      <c r="L166" s="224"/>
      <c r="M166" s="224"/>
      <c r="N166" s="224"/>
      <c r="O166" s="224"/>
      <c r="P166" s="224"/>
      <c r="Q166" s="224"/>
      <c r="R166" s="224"/>
      <c r="S166" s="224"/>
      <c r="T166" s="224"/>
      <c r="U166" s="224"/>
      <c r="V166" s="224"/>
      <c r="W166" s="242" t="s">
        <v>1823</v>
      </c>
      <c r="X166" s="224"/>
      <c r="Y166" s="224"/>
      <c r="Z166" s="224"/>
      <c r="AA166" s="224"/>
      <c r="AB166" s="224"/>
      <c r="AC166" s="224"/>
      <c r="AD166" s="224"/>
      <c r="AE166" s="224"/>
      <c r="AF166" s="224"/>
      <c r="AG166" s="224"/>
      <c r="AH166" s="224"/>
      <c r="AI166" s="224"/>
      <c r="AJ166" s="224"/>
      <c r="AK166" s="224"/>
      <c r="AL166" s="224"/>
      <c r="AM166" s="224"/>
      <c r="AN166" s="224"/>
      <c r="AO166" s="224"/>
      <c r="AP166" s="224"/>
      <c r="AQ166" s="224"/>
      <c r="AR166" s="224"/>
      <c r="AS166" s="224"/>
      <c r="AT166" s="224"/>
      <c r="AU166" s="224"/>
      <c r="AV166" s="224"/>
      <c r="AW166" s="224"/>
      <c r="AX166" s="224"/>
      <c r="AY166" s="224"/>
      <c r="AZ166" s="224"/>
      <c r="BA166" s="224"/>
    </row>
    <row r="167" spans="1:53" ht="34.5" customHeight="1" x14ac:dyDescent="0.25">
      <c r="A167" s="333" t="s">
        <v>1976</v>
      </c>
      <c r="B167" s="333"/>
      <c r="C167" s="333"/>
      <c r="D167" s="333"/>
      <c r="E167" s="333"/>
      <c r="F167" s="333"/>
      <c r="G167" s="333"/>
      <c r="H167" s="333"/>
      <c r="I167" s="333"/>
      <c r="J167" s="333"/>
      <c r="K167" s="333"/>
      <c r="L167" s="333"/>
      <c r="M167" s="333"/>
      <c r="N167" s="333"/>
      <c r="O167" s="333"/>
      <c r="P167" s="333"/>
      <c r="Q167" s="333"/>
      <c r="R167" s="333"/>
      <c r="S167" s="333"/>
      <c r="T167" s="333"/>
      <c r="U167" s="333"/>
      <c r="V167" s="333"/>
      <c r="W167" s="333"/>
      <c r="X167" s="333"/>
      <c r="Y167" s="333"/>
      <c r="Z167" s="333"/>
      <c r="AA167" s="333"/>
      <c r="AB167" s="333"/>
      <c r="AC167" s="333"/>
      <c r="AD167" s="333"/>
      <c r="AE167" s="333"/>
      <c r="AF167" s="333"/>
      <c r="AG167" s="333"/>
      <c r="AH167" s="333"/>
      <c r="AI167" s="333"/>
      <c r="AJ167" s="333"/>
      <c r="AK167" s="333"/>
      <c r="AL167" s="333"/>
      <c r="AM167" s="333"/>
      <c r="AN167" s="333"/>
    </row>
    <row r="168" spans="1:53" ht="12.95" customHeight="1" x14ac:dyDescent="0.25">
      <c r="A168" s="334"/>
      <c r="B168" s="334"/>
      <c r="C168" s="224"/>
      <c r="D168" s="224"/>
      <c r="E168" s="224"/>
      <c r="F168" s="224"/>
      <c r="G168" s="224"/>
      <c r="H168" s="224"/>
      <c r="I168" s="224"/>
      <c r="J168" s="224"/>
      <c r="K168" s="224"/>
      <c r="L168" s="224"/>
      <c r="M168" s="224"/>
      <c r="N168" s="224"/>
      <c r="O168" s="224"/>
      <c r="P168" s="224"/>
      <c r="Q168" s="224"/>
      <c r="R168" s="224"/>
      <c r="S168" s="224"/>
      <c r="T168" s="224"/>
      <c r="U168" s="224"/>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c r="AT168" s="224"/>
      <c r="AU168" s="224"/>
      <c r="AV168" s="224"/>
      <c r="AW168" s="224"/>
      <c r="AX168" s="224"/>
      <c r="AY168" s="224"/>
      <c r="AZ168" s="224"/>
      <c r="BA168" s="224"/>
    </row>
    <row r="169" spans="1:53" ht="3.95" customHeight="1" x14ac:dyDescent="0.25"/>
    <row r="170" spans="1:53" ht="14.45" customHeight="1" x14ac:dyDescent="0.25">
      <c r="A170" s="292" t="s">
        <v>1826</v>
      </c>
      <c r="B170" s="292"/>
      <c r="C170" s="224"/>
      <c r="D170" s="224"/>
      <c r="E170" s="224"/>
      <c r="F170" s="224"/>
      <c r="G170" s="224"/>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24"/>
      <c r="AE170" s="224"/>
      <c r="AF170" s="224"/>
      <c r="AG170" s="224"/>
      <c r="AH170" s="224"/>
      <c r="AI170" s="224"/>
      <c r="AJ170" s="224"/>
      <c r="AK170" s="224"/>
      <c r="AL170" s="224"/>
      <c r="AM170" s="224"/>
      <c r="AN170" s="224"/>
      <c r="AO170" s="224"/>
      <c r="AP170" s="224"/>
      <c r="AQ170" s="224"/>
      <c r="AR170" s="224"/>
      <c r="AS170" s="224"/>
      <c r="AT170" s="224"/>
      <c r="AU170" s="224"/>
      <c r="AV170" s="224"/>
      <c r="AW170" s="224"/>
      <c r="AX170" s="224"/>
      <c r="AY170" s="224"/>
      <c r="AZ170" s="224"/>
      <c r="BA170" s="224"/>
    </row>
    <row r="171" spans="1:53" ht="18" customHeight="1" x14ac:dyDescent="0.25">
      <c r="A171" s="286" t="s">
        <v>1827</v>
      </c>
      <c r="B171" s="286"/>
      <c r="C171" s="224"/>
      <c r="D171" s="224"/>
      <c r="E171" s="224"/>
      <c r="F171" s="224"/>
      <c r="G171" s="224"/>
      <c r="H171" s="224"/>
      <c r="I171" s="287" t="s">
        <v>935</v>
      </c>
      <c r="J171" s="224"/>
      <c r="K171" s="224"/>
      <c r="L171" s="224"/>
      <c r="M171" s="224"/>
      <c r="N171" s="224"/>
      <c r="O171" s="224"/>
      <c r="P171" s="224"/>
      <c r="Q171" s="224"/>
      <c r="R171" s="224"/>
      <c r="S171" s="224"/>
      <c r="T171" s="224"/>
      <c r="U171" s="224"/>
      <c r="V171" s="287" t="s">
        <v>1828</v>
      </c>
      <c r="W171" s="224"/>
      <c r="X171" s="224"/>
      <c r="Y171" s="224"/>
      <c r="Z171" s="224"/>
      <c r="AA171" s="224"/>
      <c r="AB171" s="224"/>
      <c r="AC171" s="224"/>
      <c r="AD171" s="224"/>
      <c r="AE171" s="224"/>
      <c r="AF171" s="224"/>
      <c r="AG171" s="287" t="s">
        <v>1829</v>
      </c>
      <c r="AH171" s="224"/>
      <c r="AI171" s="224"/>
      <c r="AJ171" s="224"/>
      <c r="AK171" s="224"/>
      <c r="AL171" s="224"/>
      <c r="AM171" s="224"/>
      <c r="AN171" s="224"/>
      <c r="AO171" s="224"/>
      <c r="AP171" s="224"/>
      <c r="AQ171" s="224"/>
      <c r="AR171" s="224"/>
      <c r="AS171" s="224"/>
      <c r="AT171" s="287" t="s">
        <v>1828</v>
      </c>
      <c r="AU171" s="224"/>
      <c r="AV171" s="224"/>
      <c r="AW171" s="224"/>
      <c r="AX171" s="224"/>
      <c r="AY171" s="224"/>
      <c r="AZ171" s="224"/>
      <c r="BA171" s="224"/>
    </row>
    <row r="172" spans="1:53" ht="11.45" customHeight="1" x14ac:dyDescent="0.25">
      <c r="A172" s="285" t="s">
        <v>1830</v>
      </c>
      <c r="B172" s="285"/>
      <c r="C172" s="224"/>
      <c r="D172" s="224"/>
      <c r="E172" s="224"/>
      <c r="F172" s="224"/>
      <c r="G172" s="224"/>
      <c r="H172" s="224"/>
      <c r="I172" s="288">
        <v>158877</v>
      </c>
      <c r="J172" s="224"/>
      <c r="K172" s="224"/>
      <c r="L172" s="224"/>
      <c r="M172" s="224"/>
      <c r="N172" s="224"/>
      <c r="O172" s="224"/>
      <c r="P172" s="224"/>
      <c r="Q172" s="224"/>
      <c r="R172" s="224"/>
      <c r="S172" s="224"/>
      <c r="T172" s="224"/>
      <c r="U172" s="224"/>
      <c r="V172" s="289">
        <v>0.99867368999999995</v>
      </c>
      <c r="W172" s="224"/>
      <c r="X172" s="224"/>
      <c r="Y172" s="224"/>
      <c r="Z172" s="224"/>
      <c r="AA172" s="224"/>
      <c r="AB172" s="224"/>
      <c r="AC172" s="224"/>
      <c r="AD172" s="224"/>
      <c r="AE172" s="224"/>
      <c r="AF172" s="224"/>
      <c r="AG172" s="290">
        <v>26586808201.84</v>
      </c>
      <c r="AH172" s="224"/>
      <c r="AI172" s="224"/>
      <c r="AJ172" s="224"/>
      <c r="AK172" s="224"/>
      <c r="AL172" s="224"/>
      <c r="AM172" s="224"/>
      <c r="AN172" s="224"/>
      <c r="AO172" s="224"/>
      <c r="AP172" s="224"/>
      <c r="AQ172" s="224"/>
      <c r="AR172" s="224"/>
      <c r="AS172" s="224"/>
      <c r="AT172" s="289">
        <v>0.99866100000000002</v>
      </c>
      <c r="AU172" s="224"/>
      <c r="AV172" s="224"/>
      <c r="AW172" s="224"/>
      <c r="AX172" s="224"/>
      <c r="AY172" s="224"/>
      <c r="AZ172" s="224"/>
      <c r="BA172" s="224"/>
    </row>
    <row r="173" spans="1:53" ht="11.65" customHeight="1" x14ac:dyDescent="0.25">
      <c r="A173" s="285" t="s">
        <v>1831</v>
      </c>
      <c r="B173" s="285"/>
      <c r="C173" s="224"/>
      <c r="D173" s="224"/>
      <c r="E173" s="224"/>
      <c r="F173" s="224"/>
      <c r="G173" s="224"/>
      <c r="H173" s="224"/>
      <c r="I173" s="288">
        <v>145</v>
      </c>
      <c r="J173" s="224"/>
      <c r="K173" s="224"/>
      <c r="L173" s="224"/>
      <c r="M173" s="224"/>
      <c r="N173" s="224"/>
      <c r="O173" s="224"/>
      <c r="P173" s="224"/>
      <c r="Q173" s="224"/>
      <c r="R173" s="224"/>
      <c r="S173" s="224"/>
      <c r="T173" s="224"/>
      <c r="U173" s="224"/>
      <c r="V173" s="289">
        <v>9.1144999999999996E-4</v>
      </c>
      <c r="W173" s="224"/>
      <c r="X173" s="224"/>
      <c r="Y173" s="224"/>
      <c r="Z173" s="224"/>
      <c r="AA173" s="224"/>
      <c r="AB173" s="224"/>
      <c r="AC173" s="224"/>
      <c r="AD173" s="224"/>
      <c r="AE173" s="224"/>
      <c r="AF173" s="224"/>
      <c r="AG173" s="290">
        <v>25633419.73</v>
      </c>
      <c r="AH173" s="224"/>
      <c r="AI173" s="224"/>
      <c r="AJ173" s="224"/>
      <c r="AK173" s="224"/>
      <c r="AL173" s="224"/>
      <c r="AM173" s="224"/>
      <c r="AN173" s="224"/>
      <c r="AO173" s="224"/>
      <c r="AP173" s="224"/>
      <c r="AQ173" s="224"/>
      <c r="AR173" s="224"/>
      <c r="AS173" s="224"/>
      <c r="AT173" s="289">
        <v>9.6299999999999999E-4</v>
      </c>
      <c r="AU173" s="224"/>
      <c r="AV173" s="224"/>
      <c r="AW173" s="224"/>
      <c r="AX173" s="224"/>
      <c r="AY173" s="224"/>
      <c r="AZ173" s="224"/>
      <c r="BA173" s="224"/>
    </row>
    <row r="174" spans="1:53" ht="11.45" customHeight="1" x14ac:dyDescent="0.25">
      <c r="A174" s="285" t="s">
        <v>1832</v>
      </c>
      <c r="B174" s="285"/>
      <c r="C174" s="224"/>
      <c r="D174" s="224"/>
      <c r="E174" s="224"/>
      <c r="F174" s="224"/>
      <c r="G174" s="224"/>
      <c r="H174" s="224"/>
      <c r="I174" s="288">
        <v>27</v>
      </c>
      <c r="J174" s="224"/>
      <c r="K174" s="224"/>
      <c r="L174" s="224"/>
      <c r="M174" s="224"/>
      <c r="N174" s="224"/>
      <c r="O174" s="224"/>
      <c r="P174" s="224"/>
      <c r="Q174" s="224"/>
      <c r="R174" s="224"/>
      <c r="S174" s="224"/>
      <c r="T174" s="224"/>
      <c r="U174" s="224"/>
      <c r="V174" s="289">
        <v>1.6971999999999999E-4</v>
      </c>
      <c r="W174" s="224"/>
      <c r="X174" s="224"/>
      <c r="Y174" s="224"/>
      <c r="Z174" s="224"/>
      <c r="AA174" s="224"/>
      <c r="AB174" s="224"/>
      <c r="AC174" s="224"/>
      <c r="AD174" s="224"/>
      <c r="AE174" s="224"/>
      <c r="AF174" s="224"/>
      <c r="AG174" s="290">
        <v>3169093.86</v>
      </c>
      <c r="AH174" s="224"/>
      <c r="AI174" s="224"/>
      <c r="AJ174" s="224"/>
      <c r="AK174" s="224"/>
      <c r="AL174" s="224"/>
      <c r="AM174" s="224"/>
      <c r="AN174" s="224"/>
      <c r="AO174" s="224"/>
      <c r="AP174" s="224"/>
      <c r="AQ174" s="224"/>
      <c r="AR174" s="224"/>
      <c r="AS174" s="224"/>
      <c r="AT174" s="289">
        <v>1.1900000000000001E-4</v>
      </c>
      <c r="AU174" s="224"/>
      <c r="AV174" s="224"/>
      <c r="AW174" s="224"/>
      <c r="AX174" s="224"/>
      <c r="AY174" s="224"/>
      <c r="AZ174" s="224"/>
      <c r="BA174" s="224"/>
    </row>
    <row r="175" spans="1:53" ht="11.65" customHeight="1" thickBot="1" x14ac:dyDescent="0.3">
      <c r="A175" s="285" t="s">
        <v>1833</v>
      </c>
      <c r="B175" s="285"/>
      <c r="C175" s="224"/>
      <c r="D175" s="224"/>
      <c r="E175" s="224"/>
      <c r="F175" s="224"/>
      <c r="G175" s="224"/>
      <c r="H175" s="224"/>
      <c r="I175" s="288">
        <v>39</v>
      </c>
      <c r="J175" s="224"/>
      <c r="K175" s="224"/>
      <c r="L175" s="224"/>
      <c r="M175" s="224"/>
      <c r="N175" s="224"/>
      <c r="O175" s="224"/>
      <c r="P175" s="224"/>
      <c r="Q175" s="224"/>
      <c r="R175" s="224"/>
      <c r="S175" s="224"/>
      <c r="T175" s="224"/>
      <c r="U175" s="224"/>
      <c r="V175" s="289">
        <v>2.4515000000000002E-4</v>
      </c>
      <c r="W175" s="224"/>
      <c r="X175" s="224"/>
      <c r="Y175" s="224"/>
      <c r="Z175" s="224"/>
      <c r="AA175" s="224"/>
      <c r="AB175" s="224"/>
      <c r="AC175" s="224"/>
      <c r="AD175" s="224"/>
      <c r="AE175" s="224"/>
      <c r="AF175" s="224"/>
      <c r="AG175" s="290">
        <v>6847695.46</v>
      </c>
      <c r="AH175" s="224"/>
      <c r="AI175" s="224"/>
      <c r="AJ175" s="224"/>
      <c r="AK175" s="224"/>
      <c r="AL175" s="224"/>
      <c r="AM175" s="224"/>
      <c r="AN175" s="224"/>
      <c r="AO175" s="224"/>
      <c r="AP175" s="224"/>
      <c r="AQ175" s="224"/>
      <c r="AR175" s="224"/>
      <c r="AS175" s="224"/>
      <c r="AT175" s="289">
        <v>2.5700000000000001E-4</v>
      </c>
      <c r="AU175" s="224"/>
      <c r="AV175" s="224"/>
      <c r="AW175" s="224"/>
      <c r="AX175" s="224"/>
      <c r="AY175" s="224"/>
      <c r="AZ175" s="224"/>
      <c r="BA175" s="224"/>
    </row>
    <row r="176" spans="1:53" ht="11.45" customHeight="1" thickTop="1" x14ac:dyDescent="0.25">
      <c r="A176" s="280" t="s">
        <v>259</v>
      </c>
      <c r="B176" s="280"/>
      <c r="C176" s="224"/>
      <c r="D176" s="224"/>
      <c r="E176" s="224"/>
      <c r="F176" s="224"/>
      <c r="G176" s="224"/>
      <c r="H176" s="224"/>
      <c r="I176" s="281">
        <v>159088</v>
      </c>
      <c r="J176" s="282"/>
      <c r="K176" s="282"/>
      <c r="L176" s="282"/>
      <c r="M176" s="282"/>
      <c r="N176" s="282"/>
      <c r="O176" s="282"/>
      <c r="P176" s="282"/>
      <c r="Q176" s="282"/>
      <c r="R176" s="282"/>
      <c r="S176" s="282"/>
      <c r="T176" s="282"/>
      <c r="U176" s="282"/>
      <c r="V176" s="283">
        <v>1.0000000099999999</v>
      </c>
      <c r="W176" s="282"/>
      <c r="X176" s="282"/>
      <c r="Y176" s="282"/>
      <c r="Z176" s="282"/>
      <c r="AA176" s="282"/>
      <c r="AB176" s="282"/>
      <c r="AC176" s="282"/>
      <c r="AD176" s="282"/>
      <c r="AE176" s="282"/>
      <c r="AF176" s="282"/>
      <c r="AG176" s="284">
        <v>26622458410.889999</v>
      </c>
      <c r="AH176" s="282"/>
      <c r="AI176" s="282"/>
      <c r="AJ176" s="282"/>
      <c r="AK176" s="282"/>
      <c r="AL176" s="282"/>
      <c r="AM176" s="282"/>
      <c r="AN176" s="282"/>
      <c r="AO176" s="282"/>
      <c r="AP176" s="282"/>
      <c r="AQ176" s="282"/>
      <c r="AR176" s="282"/>
      <c r="AS176" s="282"/>
      <c r="AT176" s="283">
        <v>1</v>
      </c>
      <c r="AU176" s="282"/>
      <c r="AV176" s="282"/>
      <c r="AW176" s="282"/>
      <c r="AX176" s="282"/>
      <c r="AY176" s="282"/>
      <c r="AZ176" s="282"/>
      <c r="BA176" s="282"/>
    </row>
    <row r="177" spans="1:53" ht="11.45" customHeight="1" x14ac:dyDescent="0.25">
      <c r="A177" s="285" t="s">
        <v>1636</v>
      </c>
      <c r="B177" s="285"/>
      <c r="C177" s="224"/>
      <c r="D177" s="224"/>
      <c r="E177" s="224"/>
      <c r="F177" s="224"/>
      <c r="G177" s="224"/>
      <c r="H177" s="224"/>
      <c r="I177" s="291" t="s">
        <v>1636</v>
      </c>
      <c r="J177" s="224"/>
      <c r="K177" s="224"/>
      <c r="L177" s="224"/>
      <c r="M177" s="224"/>
      <c r="N177" s="224"/>
      <c r="O177" s="224"/>
      <c r="P177" s="224"/>
      <c r="Q177" s="224"/>
      <c r="R177" s="224"/>
      <c r="S177" s="224"/>
      <c r="T177" s="224"/>
      <c r="U177" s="224"/>
      <c r="V177" s="291" t="s">
        <v>1636</v>
      </c>
      <c r="W177" s="224"/>
      <c r="X177" s="224"/>
      <c r="Y177" s="224"/>
      <c r="Z177" s="224"/>
      <c r="AA177" s="224"/>
      <c r="AB177" s="224"/>
      <c r="AC177" s="224"/>
      <c r="AD177" s="224"/>
      <c r="AE177" s="224"/>
      <c r="AF177" s="224"/>
      <c r="AG177" s="291" t="s">
        <v>1636</v>
      </c>
      <c r="AH177" s="224"/>
      <c r="AI177" s="224"/>
      <c r="AJ177" s="224"/>
      <c r="AK177" s="224"/>
      <c r="AL177" s="224"/>
      <c r="AM177" s="224"/>
      <c r="AN177" s="224"/>
      <c r="AO177" s="224"/>
      <c r="AP177" s="224"/>
      <c r="AQ177" s="224"/>
      <c r="AR177" s="224"/>
      <c r="AS177" s="224"/>
      <c r="AT177" s="291" t="s">
        <v>1636</v>
      </c>
      <c r="AU177" s="224"/>
      <c r="AV177" s="224"/>
      <c r="AW177" s="224"/>
      <c r="AX177" s="224"/>
      <c r="AY177" s="224"/>
      <c r="AZ177" s="224"/>
      <c r="BA177" s="224"/>
    </row>
    <row r="178" spans="1:53" ht="14.45" customHeight="1" x14ac:dyDescent="0.25">
      <c r="A178" s="292" t="s">
        <v>1834</v>
      </c>
      <c r="B178" s="292"/>
      <c r="C178" s="224"/>
      <c r="D178" s="224"/>
      <c r="E178" s="224"/>
      <c r="F178" s="224"/>
      <c r="G178" s="224"/>
      <c r="H178" s="224"/>
      <c r="I178" s="224"/>
      <c r="J178" s="224"/>
      <c r="K178" s="224"/>
      <c r="L178" s="224"/>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c r="AI178" s="224"/>
      <c r="AJ178" s="224"/>
      <c r="AK178" s="224"/>
      <c r="AL178" s="224"/>
      <c r="AM178" s="224"/>
      <c r="AN178" s="224"/>
      <c r="AO178" s="224"/>
      <c r="AP178" s="224"/>
      <c r="AQ178" s="224"/>
      <c r="AR178" s="224"/>
      <c r="AS178" s="224"/>
      <c r="AT178" s="224"/>
      <c r="AU178" s="224"/>
      <c r="AV178" s="224"/>
      <c r="AW178" s="224"/>
      <c r="AX178" s="224"/>
      <c r="AY178" s="224"/>
      <c r="AZ178" s="224"/>
      <c r="BA178" s="224"/>
    </row>
    <row r="179" spans="1:53" ht="18" customHeight="1" x14ac:dyDescent="0.25">
      <c r="A179" s="286" t="s">
        <v>1835</v>
      </c>
      <c r="B179" s="286"/>
      <c r="C179" s="224"/>
      <c r="D179" s="224"/>
      <c r="E179" s="224"/>
      <c r="F179" s="224"/>
      <c r="G179" s="224"/>
      <c r="H179" s="224"/>
      <c r="I179" s="287" t="s">
        <v>935</v>
      </c>
      <c r="J179" s="224"/>
      <c r="K179" s="224"/>
      <c r="L179" s="224"/>
      <c r="M179" s="224"/>
      <c r="N179" s="224"/>
      <c r="O179" s="224"/>
      <c r="P179" s="224"/>
      <c r="Q179" s="224"/>
      <c r="R179" s="224"/>
      <c r="S179" s="224"/>
      <c r="T179" s="224"/>
      <c r="U179" s="224"/>
      <c r="V179" s="287" t="s">
        <v>1828</v>
      </c>
      <c r="W179" s="224"/>
      <c r="X179" s="224"/>
      <c r="Y179" s="224"/>
      <c r="Z179" s="224"/>
      <c r="AA179" s="224"/>
      <c r="AB179" s="224"/>
      <c r="AC179" s="224"/>
      <c r="AD179" s="224"/>
      <c r="AE179" s="224"/>
      <c r="AF179" s="224"/>
      <c r="AG179" s="287" t="s">
        <v>1829</v>
      </c>
      <c r="AH179" s="224"/>
      <c r="AI179" s="224"/>
      <c r="AJ179" s="224"/>
      <c r="AK179" s="224"/>
      <c r="AL179" s="224"/>
      <c r="AM179" s="224"/>
      <c r="AN179" s="224"/>
      <c r="AO179" s="224"/>
      <c r="AP179" s="224"/>
      <c r="AQ179" s="224"/>
      <c r="AR179" s="224"/>
      <c r="AS179" s="224"/>
      <c r="AT179" s="287" t="s">
        <v>1828</v>
      </c>
      <c r="AU179" s="224"/>
      <c r="AV179" s="224"/>
      <c r="AW179" s="224"/>
      <c r="AX179" s="224"/>
      <c r="AY179" s="224"/>
      <c r="AZ179" s="224"/>
      <c r="BA179" s="224"/>
    </row>
    <row r="180" spans="1:53" ht="11.65" customHeight="1" x14ac:dyDescent="0.25">
      <c r="A180" s="285" t="s">
        <v>1649</v>
      </c>
      <c r="B180" s="285"/>
      <c r="C180" s="224"/>
      <c r="D180" s="224"/>
      <c r="E180" s="224"/>
      <c r="F180" s="224"/>
      <c r="G180" s="224"/>
      <c r="H180" s="224"/>
      <c r="I180" s="288">
        <v>2058</v>
      </c>
      <c r="J180" s="224"/>
      <c r="K180" s="224"/>
      <c r="L180" s="224"/>
      <c r="M180" s="224"/>
      <c r="N180" s="224"/>
      <c r="O180" s="224"/>
      <c r="P180" s="224"/>
      <c r="Q180" s="224"/>
      <c r="R180" s="224"/>
      <c r="S180" s="224"/>
      <c r="T180" s="224"/>
      <c r="U180" s="224"/>
      <c r="V180" s="289">
        <v>1.293624E-2</v>
      </c>
      <c r="W180" s="224"/>
      <c r="X180" s="224"/>
      <c r="Y180" s="224"/>
      <c r="Z180" s="224"/>
      <c r="AA180" s="224"/>
      <c r="AB180" s="224"/>
      <c r="AC180" s="224"/>
      <c r="AD180" s="224"/>
      <c r="AE180" s="224"/>
      <c r="AF180" s="224"/>
      <c r="AG180" s="290">
        <v>459428023.81</v>
      </c>
      <c r="AH180" s="224"/>
      <c r="AI180" s="224"/>
      <c r="AJ180" s="224"/>
      <c r="AK180" s="224"/>
      <c r="AL180" s="224"/>
      <c r="AM180" s="224"/>
      <c r="AN180" s="224"/>
      <c r="AO180" s="224"/>
      <c r="AP180" s="224"/>
      <c r="AQ180" s="224"/>
      <c r="AR180" s="224"/>
      <c r="AS180" s="224"/>
      <c r="AT180" s="289">
        <v>1.7257000000000002E-2</v>
      </c>
      <c r="AU180" s="224"/>
      <c r="AV180" s="224"/>
      <c r="AW180" s="224"/>
      <c r="AX180" s="224"/>
      <c r="AY180" s="224"/>
      <c r="AZ180" s="224"/>
      <c r="BA180" s="224"/>
    </row>
    <row r="181" spans="1:53" ht="11.45" customHeight="1" x14ac:dyDescent="0.25">
      <c r="A181" s="285" t="s">
        <v>1650</v>
      </c>
      <c r="B181" s="285"/>
      <c r="C181" s="224"/>
      <c r="D181" s="224"/>
      <c r="E181" s="224"/>
      <c r="F181" s="224"/>
      <c r="G181" s="224"/>
      <c r="H181" s="224"/>
      <c r="I181" s="288">
        <v>1865</v>
      </c>
      <c r="J181" s="224"/>
      <c r="K181" s="224"/>
      <c r="L181" s="224"/>
      <c r="M181" s="224"/>
      <c r="N181" s="224"/>
      <c r="O181" s="224"/>
      <c r="P181" s="224"/>
      <c r="Q181" s="224"/>
      <c r="R181" s="224"/>
      <c r="S181" s="224"/>
      <c r="T181" s="224"/>
      <c r="U181" s="224"/>
      <c r="V181" s="289">
        <v>1.172307E-2</v>
      </c>
      <c r="W181" s="224"/>
      <c r="X181" s="224"/>
      <c r="Y181" s="224"/>
      <c r="Z181" s="224"/>
      <c r="AA181" s="224"/>
      <c r="AB181" s="224"/>
      <c r="AC181" s="224"/>
      <c r="AD181" s="224"/>
      <c r="AE181" s="224"/>
      <c r="AF181" s="224"/>
      <c r="AG181" s="290">
        <v>590117471.76999998</v>
      </c>
      <c r="AH181" s="224"/>
      <c r="AI181" s="224"/>
      <c r="AJ181" s="224"/>
      <c r="AK181" s="224"/>
      <c r="AL181" s="224"/>
      <c r="AM181" s="224"/>
      <c r="AN181" s="224"/>
      <c r="AO181" s="224"/>
      <c r="AP181" s="224"/>
      <c r="AQ181" s="224"/>
      <c r="AR181" s="224"/>
      <c r="AS181" s="224"/>
      <c r="AT181" s="289">
        <v>2.2166000000000002E-2</v>
      </c>
      <c r="AU181" s="224"/>
      <c r="AV181" s="224"/>
      <c r="AW181" s="224"/>
      <c r="AX181" s="224"/>
      <c r="AY181" s="224"/>
      <c r="AZ181" s="224"/>
      <c r="BA181" s="224"/>
    </row>
    <row r="182" spans="1:53" ht="11.65" customHeight="1" x14ac:dyDescent="0.25">
      <c r="A182" s="285" t="s">
        <v>1651</v>
      </c>
      <c r="B182" s="285"/>
      <c r="C182" s="224"/>
      <c r="D182" s="224"/>
      <c r="E182" s="224"/>
      <c r="F182" s="224"/>
      <c r="G182" s="224"/>
      <c r="H182" s="224"/>
      <c r="I182" s="288">
        <v>353</v>
      </c>
      <c r="J182" s="224"/>
      <c r="K182" s="224"/>
      <c r="L182" s="224"/>
      <c r="M182" s="224"/>
      <c r="N182" s="224"/>
      <c r="O182" s="224"/>
      <c r="P182" s="224"/>
      <c r="Q182" s="224"/>
      <c r="R182" s="224"/>
      <c r="S182" s="224"/>
      <c r="T182" s="224"/>
      <c r="U182" s="224"/>
      <c r="V182" s="289">
        <v>2.2189000000000002E-3</v>
      </c>
      <c r="W182" s="224"/>
      <c r="X182" s="224"/>
      <c r="Y182" s="224"/>
      <c r="Z182" s="224"/>
      <c r="AA182" s="224"/>
      <c r="AB182" s="224"/>
      <c r="AC182" s="224"/>
      <c r="AD182" s="224"/>
      <c r="AE182" s="224"/>
      <c r="AF182" s="224"/>
      <c r="AG182" s="290">
        <v>57988020.229999997</v>
      </c>
      <c r="AH182" s="224"/>
      <c r="AI182" s="224"/>
      <c r="AJ182" s="224"/>
      <c r="AK182" s="224"/>
      <c r="AL182" s="224"/>
      <c r="AM182" s="224"/>
      <c r="AN182" s="224"/>
      <c r="AO182" s="224"/>
      <c r="AP182" s="224"/>
      <c r="AQ182" s="224"/>
      <c r="AR182" s="224"/>
      <c r="AS182" s="224"/>
      <c r="AT182" s="289">
        <v>2.1779999999999998E-3</v>
      </c>
      <c r="AU182" s="224"/>
      <c r="AV182" s="224"/>
      <c r="AW182" s="224"/>
      <c r="AX182" s="224"/>
      <c r="AY182" s="224"/>
      <c r="AZ182" s="224"/>
      <c r="BA182" s="224"/>
    </row>
    <row r="183" spans="1:53" ht="11.45" customHeight="1" x14ac:dyDescent="0.25">
      <c r="A183" s="285" t="s">
        <v>1652</v>
      </c>
      <c r="B183" s="285"/>
      <c r="C183" s="224"/>
      <c r="D183" s="224"/>
      <c r="E183" s="224"/>
      <c r="F183" s="224"/>
      <c r="G183" s="224"/>
      <c r="H183" s="224"/>
      <c r="I183" s="288">
        <v>3029</v>
      </c>
      <c r="J183" s="224"/>
      <c r="K183" s="224"/>
      <c r="L183" s="224"/>
      <c r="M183" s="224"/>
      <c r="N183" s="224"/>
      <c r="O183" s="224"/>
      <c r="P183" s="224"/>
      <c r="Q183" s="224"/>
      <c r="R183" s="224"/>
      <c r="S183" s="224"/>
      <c r="T183" s="224"/>
      <c r="U183" s="224"/>
      <c r="V183" s="289">
        <v>1.9039779999999999E-2</v>
      </c>
      <c r="W183" s="224"/>
      <c r="X183" s="224"/>
      <c r="Y183" s="224"/>
      <c r="Z183" s="224"/>
      <c r="AA183" s="224"/>
      <c r="AB183" s="224"/>
      <c r="AC183" s="224"/>
      <c r="AD183" s="224"/>
      <c r="AE183" s="224"/>
      <c r="AF183" s="224"/>
      <c r="AG183" s="290">
        <v>313796454.63</v>
      </c>
      <c r="AH183" s="224"/>
      <c r="AI183" s="224"/>
      <c r="AJ183" s="224"/>
      <c r="AK183" s="224"/>
      <c r="AL183" s="224"/>
      <c r="AM183" s="224"/>
      <c r="AN183" s="224"/>
      <c r="AO183" s="224"/>
      <c r="AP183" s="224"/>
      <c r="AQ183" s="224"/>
      <c r="AR183" s="224"/>
      <c r="AS183" s="224"/>
      <c r="AT183" s="289">
        <v>1.1787000000000001E-2</v>
      </c>
      <c r="AU183" s="224"/>
      <c r="AV183" s="224"/>
      <c r="AW183" s="224"/>
      <c r="AX183" s="224"/>
      <c r="AY183" s="224"/>
      <c r="AZ183" s="224"/>
      <c r="BA183" s="224"/>
    </row>
    <row r="184" spans="1:53" ht="11.45" customHeight="1" x14ac:dyDescent="0.25">
      <c r="A184" s="285" t="s">
        <v>1657</v>
      </c>
      <c r="B184" s="285"/>
      <c r="C184" s="224"/>
      <c r="D184" s="224"/>
      <c r="E184" s="224"/>
      <c r="F184" s="224"/>
      <c r="G184" s="224"/>
      <c r="H184" s="224"/>
      <c r="I184" s="288">
        <v>19824</v>
      </c>
      <c r="J184" s="224"/>
      <c r="K184" s="224"/>
      <c r="L184" s="224"/>
      <c r="M184" s="224"/>
      <c r="N184" s="224"/>
      <c r="O184" s="224"/>
      <c r="P184" s="224"/>
      <c r="Q184" s="224"/>
      <c r="R184" s="224"/>
      <c r="S184" s="224"/>
      <c r="T184" s="224"/>
      <c r="U184" s="224"/>
      <c r="V184" s="289">
        <v>0.12461028</v>
      </c>
      <c r="W184" s="224"/>
      <c r="X184" s="224"/>
      <c r="Y184" s="224"/>
      <c r="Z184" s="224"/>
      <c r="AA184" s="224"/>
      <c r="AB184" s="224"/>
      <c r="AC184" s="224"/>
      <c r="AD184" s="224"/>
      <c r="AE184" s="224"/>
      <c r="AF184" s="224"/>
      <c r="AG184" s="290">
        <v>6097253333.3100004</v>
      </c>
      <c r="AH184" s="224"/>
      <c r="AI184" s="224"/>
      <c r="AJ184" s="224"/>
      <c r="AK184" s="224"/>
      <c r="AL184" s="224"/>
      <c r="AM184" s="224"/>
      <c r="AN184" s="224"/>
      <c r="AO184" s="224"/>
      <c r="AP184" s="224"/>
      <c r="AQ184" s="224"/>
      <c r="AR184" s="224"/>
      <c r="AS184" s="224"/>
      <c r="AT184" s="289">
        <v>0.22902700000000001</v>
      </c>
      <c r="AU184" s="224"/>
      <c r="AV184" s="224"/>
      <c r="AW184" s="224"/>
      <c r="AX184" s="224"/>
      <c r="AY184" s="224"/>
      <c r="AZ184" s="224"/>
      <c r="BA184" s="224"/>
    </row>
    <row r="185" spans="1:53" ht="11.65" customHeight="1" x14ac:dyDescent="0.25">
      <c r="A185" s="285" t="s">
        <v>1659</v>
      </c>
      <c r="B185" s="285"/>
      <c r="C185" s="224"/>
      <c r="D185" s="224"/>
      <c r="E185" s="224"/>
      <c r="F185" s="224"/>
      <c r="G185" s="224"/>
      <c r="H185" s="224"/>
      <c r="I185" s="288">
        <v>131507</v>
      </c>
      <c r="J185" s="224"/>
      <c r="K185" s="224"/>
      <c r="L185" s="224"/>
      <c r="M185" s="224"/>
      <c r="N185" s="224"/>
      <c r="O185" s="224"/>
      <c r="P185" s="224"/>
      <c r="Q185" s="224"/>
      <c r="R185" s="224"/>
      <c r="S185" s="224"/>
      <c r="T185" s="224"/>
      <c r="U185" s="224"/>
      <c r="V185" s="289">
        <v>0.82663054000000002</v>
      </c>
      <c r="W185" s="224"/>
      <c r="X185" s="224"/>
      <c r="Y185" s="224"/>
      <c r="Z185" s="224"/>
      <c r="AA185" s="224"/>
      <c r="AB185" s="224"/>
      <c r="AC185" s="224"/>
      <c r="AD185" s="224"/>
      <c r="AE185" s="224"/>
      <c r="AF185" s="224"/>
      <c r="AG185" s="290">
        <v>19032134025.549999</v>
      </c>
      <c r="AH185" s="224"/>
      <c r="AI185" s="224"/>
      <c r="AJ185" s="224"/>
      <c r="AK185" s="224"/>
      <c r="AL185" s="224"/>
      <c r="AM185" s="224"/>
      <c r="AN185" s="224"/>
      <c r="AO185" s="224"/>
      <c r="AP185" s="224"/>
      <c r="AQ185" s="224"/>
      <c r="AR185" s="224"/>
      <c r="AS185" s="224"/>
      <c r="AT185" s="289">
        <v>0.71489000000000003</v>
      </c>
      <c r="AU185" s="224"/>
      <c r="AV185" s="224"/>
      <c r="AW185" s="224"/>
      <c r="AX185" s="224"/>
      <c r="AY185" s="224"/>
      <c r="AZ185" s="224"/>
      <c r="BA185" s="224"/>
    </row>
    <row r="186" spans="1:53" ht="11.45" customHeight="1" x14ac:dyDescent="0.25">
      <c r="A186" s="285" t="s">
        <v>1660</v>
      </c>
      <c r="B186" s="285"/>
      <c r="C186" s="224"/>
      <c r="D186" s="224"/>
      <c r="E186" s="224"/>
      <c r="F186" s="224"/>
      <c r="G186" s="224"/>
      <c r="H186" s="224"/>
      <c r="I186" s="288">
        <v>452</v>
      </c>
      <c r="J186" s="224"/>
      <c r="K186" s="224"/>
      <c r="L186" s="224"/>
      <c r="M186" s="224"/>
      <c r="N186" s="224"/>
      <c r="O186" s="224"/>
      <c r="P186" s="224"/>
      <c r="Q186" s="224"/>
      <c r="R186" s="224"/>
      <c r="S186" s="224"/>
      <c r="T186" s="224"/>
      <c r="U186" s="224"/>
      <c r="V186" s="289">
        <v>2.8411899999999999E-3</v>
      </c>
      <c r="W186" s="224"/>
      <c r="X186" s="224"/>
      <c r="Y186" s="224"/>
      <c r="Z186" s="224"/>
      <c r="AA186" s="224"/>
      <c r="AB186" s="224"/>
      <c r="AC186" s="224"/>
      <c r="AD186" s="224"/>
      <c r="AE186" s="224"/>
      <c r="AF186" s="224"/>
      <c r="AG186" s="290">
        <v>71741081.590000004</v>
      </c>
      <c r="AH186" s="224"/>
      <c r="AI186" s="224"/>
      <c r="AJ186" s="224"/>
      <c r="AK186" s="224"/>
      <c r="AL186" s="224"/>
      <c r="AM186" s="224"/>
      <c r="AN186" s="224"/>
      <c r="AO186" s="224"/>
      <c r="AP186" s="224"/>
      <c r="AQ186" s="224"/>
      <c r="AR186" s="224"/>
      <c r="AS186" s="224"/>
      <c r="AT186" s="289">
        <v>2.6949999999999999E-3</v>
      </c>
      <c r="AU186" s="224"/>
      <c r="AV186" s="224"/>
      <c r="AW186" s="224"/>
      <c r="AX186" s="224"/>
      <c r="AY186" s="224"/>
      <c r="AZ186" s="224"/>
      <c r="BA186" s="224"/>
    </row>
    <row r="187" spans="1:53" ht="11.65" customHeight="1" thickBot="1" x14ac:dyDescent="0.3">
      <c r="A187" s="285" t="s">
        <v>257</v>
      </c>
      <c r="B187" s="285"/>
      <c r="C187" s="224"/>
      <c r="D187" s="224"/>
      <c r="E187" s="224"/>
      <c r="F187" s="224"/>
      <c r="G187" s="224"/>
      <c r="H187" s="224"/>
      <c r="I187" s="288">
        <v>0</v>
      </c>
      <c r="J187" s="224"/>
      <c r="K187" s="224"/>
      <c r="L187" s="224"/>
      <c r="M187" s="224"/>
      <c r="N187" s="224"/>
      <c r="O187" s="224"/>
      <c r="P187" s="224"/>
      <c r="Q187" s="224"/>
      <c r="R187" s="224"/>
      <c r="S187" s="224"/>
      <c r="T187" s="224"/>
      <c r="U187" s="224"/>
      <c r="V187" s="289">
        <v>0</v>
      </c>
      <c r="W187" s="224"/>
      <c r="X187" s="224"/>
      <c r="Y187" s="224"/>
      <c r="Z187" s="224"/>
      <c r="AA187" s="224"/>
      <c r="AB187" s="224"/>
      <c r="AC187" s="224"/>
      <c r="AD187" s="224"/>
      <c r="AE187" s="224"/>
      <c r="AF187" s="224"/>
      <c r="AG187" s="290">
        <v>0</v>
      </c>
      <c r="AH187" s="224"/>
      <c r="AI187" s="224"/>
      <c r="AJ187" s="224"/>
      <c r="AK187" s="224"/>
      <c r="AL187" s="224"/>
      <c r="AM187" s="224"/>
      <c r="AN187" s="224"/>
      <c r="AO187" s="224"/>
      <c r="AP187" s="224"/>
      <c r="AQ187" s="224"/>
      <c r="AR187" s="224"/>
      <c r="AS187" s="224"/>
      <c r="AT187" s="289">
        <v>0</v>
      </c>
      <c r="AU187" s="224"/>
      <c r="AV187" s="224"/>
      <c r="AW187" s="224"/>
      <c r="AX187" s="224"/>
      <c r="AY187" s="224"/>
      <c r="AZ187" s="224"/>
      <c r="BA187" s="224"/>
    </row>
    <row r="188" spans="1:53" ht="11.45" customHeight="1" thickTop="1" x14ac:dyDescent="0.25">
      <c r="A188" s="280" t="s">
        <v>259</v>
      </c>
      <c r="B188" s="280"/>
      <c r="C188" s="224"/>
      <c r="D188" s="224"/>
      <c r="E188" s="224"/>
      <c r="F188" s="224"/>
      <c r="G188" s="224"/>
      <c r="H188" s="224"/>
      <c r="I188" s="281">
        <v>159088</v>
      </c>
      <c r="J188" s="282"/>
      <c r="K188" s="282"/>
      <c r="L188" s="282"/>
      <c r="M188" s="282"/>
      <c r="N188" s="282"/>
      <c r="O188" s="282"/>
      <c r="P188" s="282"/>
      <c r="Q188" s="282"/>
      <c r="R188" s="282"/>
      <c r="S188" s="282"/>
      <c r="T188" s="282"/>
      <c r="U188" s="282"/>
      <c r="V188" s="283">
        <v>1</v>
      </c>
      <c r="W188" s="282"/>
      <c r="X188" s="282"/>
      <c r="Y188" s="282"/>
      <c r="Z188" s="282"/>
      <c r="AA188" s="282"/>
      <c r="AB188" s="282"/>
      <c r="AC188" s="282"/>
      <c r="AD188" s="282"/>
      <c r="AE188" s="282"/>
      <c r="AF188" s="282"/>
      <c r="AG188" s="284">
        <v>26622458410.889999</v>
      </c>
      <c r="AH188" s="282"/>
      <c r="AI188" s="282"/>
      <c r="AJ188" s="282"/>
      <c r="AK188" s="282"/>
      <c r="AL188" s="282"/>
      <c r="AM188" s="282"/>
      <c r="AN188" s="282"/>
      <c r="AO188" s="282"/>
      <c r="AP188" s="282"/>
      <c r="AQ188" s="282"/>
      <c r="AR188" s="282"/>
      <c r="AS188" s="282"/>
      <c r="AT188" s="283">
        <v>1</v>
      </c>
      <c r="AU188" s="282"/>
      <c r="AV188" s="282"/>
      <c r="AW188" s="282"/>
      <c r="AX188" s="282"/>
      <c r="AY188" s="282"/>
      <c r="AZ188" s="282"/>
      <c r="BA188" s="282"/>
    </row>
    <row r="189" spans="1:53" ht="11.45" customHeight="1" x14ac:dyDescent="0.25">
      <c r="A189" s="285" t="s">
        <v>1636</v>
      </c>
      <c r="B189" s="285"/>
      <c r="C189" s="224"/>
      <c r="D189" s="224"/>
      <c r="E189" s="224"/>
      <c r="F189" s="224"/>
      <c r="G189" s="224"/>
      <c r="H189" s="224"/>
      <c r="I189" s="291" t="s">
        <v>1636</v>
      </c>
      <c r="J189" s="224"/>
      <c r="K189" s="224"/>
      <c r="L189" s="224"/>
      <c r="M189" s="224"/>
      <c r="N189" s="224"/>
      <c r="O189" s="224"/>
      <c r="P189" s="224"/>
      <c r="Q189" s="224"/>
      <c r="R189" s="224"/>
      <c r="S189" s="224"/>
      <c r="T189" s="224"/>
      <c r="U189" s="224"/>
      <c r="V189" s="291" t="s">
        <v>1636</v>
      </c>
      <c r="W189" s="224"/>
      <c r="X189" s="224"/>
      <c r="Y189" s="224"/>
      <c r="Z189" s="224"/>
      <c r="AA189" s="224"/>
      <c r="AB189" s="224"/>
      <c r="AC189" s="224"/>
      <c r="AD189" s="224"/>
      <c r="AE189" s="224"/>
      <c r="AF189" s="224"/>
      <c r="AG189" s="291" t="s">
        <v>1636</v>
      </c>
      <c r="AH189" s="224"/>
      <c r="AI189" s="224"/>
      <c r="AJ189" s="224"/>
      <c r="AK189" s="224"/>
      <c r="AL189" s="224"/>
      <c r="AM189" s="224"/>
      <c r="AN189" s="224"/>
      <c r="AO189" s="224"/>
      <c r="AP189" s="224"/>
      <c r="AQ189" s="224"/>
      <c r="AR189" s="224"/>
      <c r="AS189" s="224"/>
      <c r="AT189" s="291" t="s">
        <v>1636</v>
      </c>
      <c r="AU189" s="224"/>
      <c r="AV189" s="224"/>
      <c r="AW189" s="224"/>
      <c r="AX189" s="224"/>
      <c r="AY189" s="224"/>
      <c r="AZ189" s="224"/>
      <c r="BA189" s="224"/>
    </row>
    <row r="190" spans="1:53" ht="14.45" customHeight="1" x14ac:dyDescent="0.25">
      <c r="A190" s="292" t="s">
        <v>1836</v>
      </c>
      <c r="B190" s="292"/>
      <c r="C190" s="224"/>
      <c r="D190" s="224"/>
      <c r="E190" s="224"/>
      <c r="F190" s="224"/>
      <c r="G190" s="224"/>
      <c r="H190" s="224"/>
      <c r="I190" s="224"/>
      <c r="J190" s="224"/>
      <c r="K190" s="224"/>
      <c r="L190" s="224"/>
      <c r="M190" s="224"/>
      <c r="N190" s="224"/>
      <c r="O190" s="224"/>
      <c r="P190" s="224"/>
      <c r="Q190" s="224"/>
      <c r="R190" s="224"/>
      <c r="S190" s="224"/>
      <c r="T190" s="224"/>
      <c r="U190" s="224"/>
      <c r="V190" s="224"/>
      <c r="W190" s="224"/>
      <c r="X190" s="224"/>
      <c r="Y190" s="224"/>
      <c r="Z190" s="224"/>
      <c r="AA190" s="224"/>
      <c r="AB190" s="224"/>
      <c r="AC190" s="224"/>
      <c r="AD190" s="224"/>
      <c r="AE190" s="224"/>
      <c r="AF190" s="224"/>
      <c r="AG190" s="224"/>
      <c r="AH190" s="224"/>
      <c r="AI190" s="224"/>
      <c r="AJ190" s="224"/>
      <c r="AK190" s="224"/>
      <c r="AL190" s="224"/>
      <c r="AM190" s="224"/>
      <c r="AN190" s="224"/>
      <c r="AO190" s="224"/>
      <c r="AP190" s="224"/>
      <c r="AQ190" s="224"/>
      <c r="AR190" s="224"/>
      <c r="AS190" s="224"/>
      <c r="AT190" s="224"/>
      <c r="AU190" s="224"/>
      <c r="AV190" s="224"/>
      <c r="AW190" s="224"/>
      <c r="AX190" s="224"/>
      <c r="AY190" s="224"/>
      <c r="AZ190" s="224"/>
      <c r="BA190" s="224"/>
    </row>
    <row r="191" spans="1:53" ht="18" customHeight="1" x14ac:dyDescent="0.25">
      <c r="A191" s="286" t="s">
        <v>1837</v>
      </c>
      <c r="B191" s="286"/>
      <c r="C191" s="224"/>
      <c r="D191" s="224"/>
      <c r="E191" s="224"/>
      <c r="F191" s="224"/>
      <c r="G191" s="224"/>
      <c r="H191" s="224"/>
      <c r="I191" s="287" t="s">
        <v>935</v>
      </c>
      <c r="J191" s="224"/>
      <c r="K191" s="224"/>
      <c r="L191" s="224"/>
      <c r="M191" s="224"/>
      <c r="N191" s="224"/>
      <c r="O191" s="224"/>
      <c r="P191" s="224"/>
      <c r="Q191" s="224"/>
      <c r="R191" s="224"/>
      <c r="S191" s="224"/>
      <c r="T191" s="224"/>
      <c r="U191" s="224"/>
      <c r="V191" s="287" t="s">
        <v>1828</v>
      </c>
      <c r="W191" s="224"/>
      <c r="X191" s="224"/>
      <c r="Y191" s="224"/>
      <c r="Z191" s="224"/>
      <c r="AA191" s="224"/>
      <c r="AB191" s="224"/>
      <c r="AC191" s="224"/>
      <c r="AD191" s="224"/>
      <c r="AE191" s="224"/>
      <c r="AF191" s="224"/>
      <c r="AG191" s="287" t="s">
        <v>1829</v>
      </c>
      <c r="AH191" s="224"/>
      <c r="AI191" s="224"/>
      <c r="AJ191" s="224"/>
      <c r="AK191" s="224"/>
      <c r="AL191" s="224"/>
      <c r="AM191" s="224"/>
      <c r="AN191" s="224"/>
      <c r="AO191" s="224"/>
      <c r="AP191" s="224"/>
      <c r="AQ191" s="224"/>
      <c r="AR191" s="224"/>
      <c r="AS191" s="224"/>
      <c r="AT191" s="287" t="s">
        <v>1828</v>
      </c>
      <c r="AU191" s="224"/>
      <c r="AV191" s="224"/>
      <c r="AW191" s="224"/>
      <c r="AX191" s="224"/>
      <c r="AY191" s="224"/>
      <c r="AZ191" s="224"/>
      <c r="BA191" s="224"/>
    </row>
    <row r="192" spans="1:53" ht="11.65" customHeight="1" x14ac:dyDescent="0.25">
      <c r="A192" s="285" t="s">
        <v>1838</v>
      </c>
      <c r="B192" s="285"/>
      <c r="C192" s="224"/>
      <c r="D192" s="224"/>
      <c r="E192" s="224"/>
      <c r="F192" s="224"/>
      <c r="G192" s="224"/>
      <c r="H192" s="224"/>
      <c r="I192" s="288">
        <v>127</v>
      </c>
      <c r="J192" s="224"/>
      <c r="K192" s="224"/>
      <c r="L192" s="224"/>
      <c r="M192" s="224"/>
      <c r="N192" s="224"/>
      <c r="O192" s="224"/>
      <c r="P192" s="224"/>
      <c r="Q192" s="224"/>
      <c r="R192" s="224"/>
      <c r="S192" s="224"/>
      <c r="T192" s="224"/>
      <c r="U192" s="224"/>
      <c r="V192" s="289">
        <v>7.9830000000000005E-4</v>
      </c>
      <c r="W192" s="224"/>
      <c r="X192" s="224"/>
      <c r="Y192" s="224"/>
      <c r="Z192" s="224"/>
      <c r="AA192" s="224"/>
      <c r="AB192" s="224"/>
      <c r="AC192" s="224"/>
      <c r="AD192" s="224"/>
      <c r="AE192" s="224"/>
      <c r="AF192" s="224"/>
      <c r="AG192" s="290">
        <v>23758435.530000001</v>
      </c>
      <c r="AH192" s="224"/>
      <c r="AI192" s="224"/>
      <c r="AJ192" s="224"/>
      <c r="AK192" s="224"/>
      <c r="AL192" s="224"/>
      <c r="AM192" s="224"/>
      <c r="AN192" s="224"/>
      <c r="AO192" s="224"/>
      <c r="AP192" s="224"/>
      <c r="AQ192" s="224"/>
      <c r="AR192" s="224"/>
      <c r="AS192" s="224"/>
      <c r="AT192" s="289">
        <v>8.92E-4</v>
      </c>
      <c r="AU192" s="224"/>
      <c r="AV192" s="224"/>
      <c r="AW192" s="224"/>
      <c r="AX192" s="224"/>
      <c r="AY192" s="224"/>
      <c r="AZ192" s="224"/>
      <c r="BA192" s="224"/>
    </row>
    <row r="193" spans="1:53" ht="11.45" customHeight="1" x14ac:dyDescent="0.25">
      <c r="A193" s="285" t="s">
        <v>1839</v>
      </c>
      <c r="B193" s="285"/>
      <c r="C193" s="224"/>
      <c r="D193" s="224"/>
      <c r="E193" s="224"/>
      <c r="F193" s="224"/>
      <c r="G193" s="224"/>
      <c r="H193" s="224"/>
      <c r="I193" s="288">
        <v>1532</v>
      </c>
      <c r="J193" s="224"/>
      <c r="K193" s="224"/>
      <c r="L193" s="224"/>
      <c r="M193" s="224"/>
      <c r="N193" s="224"/>
      <c r="O193" s="224"/>
      <c r="P193" s="224"/>
      <c r="Q193" s="224"/>
      <c r="R193" s="224"/>
      <c r="S193" s="224"/>
      <c r="T193" s="224"/>
      <c r="U193" s="224"/>
      <c r="V193" s="289">
        <v>9.6298900000000003E-3</v>
      </c>
      <c r="W193" s="224"/>
      <c r="X193" s="224"/>
      <c r="Y193" s="224"/>
      <c r="Z193" s="224"/>
      <c r="AA193" s="224"/>
      <c r="AB193" s="224"/>
      <c r="AC193" s="224"/>
      <c r="AD193" s="224"/>
      <c r="AE193" s="224"/>
      <c r="AF193" s="224"/>
      <c r="AG193" s="290">
        <v>257571004.78999999</v>
      </c>
      <c r="AH193" s="224"/>
      <c r="AI193" s="224"/>
      <c r="AJ193" s="224"/>
      <c r="AK193" s="224"/>
      <c r="AL193" s="224"/>
      <c r="AM193" s="224"/>
      <c r="AN193" s="224"/>
      <c r="AO193" s="224"/>
      <c r="AP193" s="224"/>
      <c r="AQ193" s="224"/>
      <c r="AR193" s="224"/>
      <c r="AS193" s="224"/>
      <c r="AT193" s="289">
        <v>9.6749999999999996E-3</v>
      </c>
      <c r="AU193" s="224"/>
      <c r="AV193" s="224"/>
      <c r="AW193" s="224"/>
      <c r="AX193" s="224"/>
      <c r="AY193" s="224"/>
      <c r="AZ193" s="224"/>
      <c r="BA193" s="224"/>
    </row>
    <row r="194" spans="1:53" ht="11.65" customHeight="1" x14ac:dyDescent="0.25">
      <c r="A194" s="285" t="s">
        <v>1840</v>
      </c>
      <c r="B194" s="285"/>
      <c r="C194" s="224"/>
      <c r="D194" s="224"/>
      <c r="E194" s="224"/>
      <c r="F194" s="224"/>
      <c r="G194" s="224"/>
      <c r="H194" s="224"/>
      <c r="I194" s="288">
        <v>2599</v>
      </c>
      <c r="J194" s="224"/>
      <c r="K194" s="224"/>
      <c r="L194" s="224"/>
      <c r="M194" s="224"/>
      <c r="N194" s="224"/>
      <c r="O194" s="224"/>
      <c r="P194" s="224"/>
      <c r="Q194" s="224"/>
      <c r="R194" s="224"/>
      <c r="S194" s="224"/>
      <c r="T194" s="224"/>
      <c r="U194" s="224"/>
      <c r="V194" s="289">
        <v>1.633687E-2</v>
      </c>
      <c r="W194" s="224"/>
      <c r="X194" s="224"/>
      <c r="Y194" s="224"/>
      <c r="Z194" s="224"/>
      <c r="AA194" s="224"/>
      <c r="AB194" s="224"/>
      <c r="AC194" s="224"/>
      <c r="AD194" s="224"/>
      <c r="AE194" s="224"/>
      <c r="AF194" s="224"/>
      <c r="AG194" s="290">
        <v>454056448.89999998</v>
      </c>
      <c r="AH194" s="224"/>
      <c r="AI194" s="224"/>
      <c r="AJ194" s="224"/>
      <c r="AK194" s="224"/>
      <c r="AL194" s="224"/>
      <c r="AM194" s="224"/>
      <c r="AN194" s="224"/>
      <c r="AO194" s="224"/>
      <c r="AP194" s="224"/>
      <c r="AQ194" s="224"/>
      <c r="AR194" s="224"/>
      <c r="AS194" s="224"/>
      <c r="AT194" s="289">
        <v>1.7055000000000001E-2</v>
      </c>
      <c r="AU194" s="224"/>
      <c r="AV194" s="224"/>
      <c r="AW194" s="224"/>
      <c r="AX194" s="224"/>
      <c r="AY194" s="224"/>
      <c r="AZ194" s="224"/>
      <c r="BA194" s="224"/>
    </row>
    <row r="195" spans="1:53" ht="11.45" customHeight="1" x14ac:dyDescent="0.25">
      <c r="A195" s="285" t="s">
        <v>1841</v>
      </c>
      <c r="B195" s="285"/>
      <c r="C195" s="224"/>
      <c r="D195" s="224"/>
      <c r="E195" s="224"/>
      <c r="F195" s="224"/>
      <c r="G195" s="224"/>
      <c r="H195" s="224"/>
      <c r="I195" s="288">
        <v>9516</v>
      </c>
      <c r="J195" s="224"/>
      <c r="K195" s="224"/>
      <c r="L195" s="224"/>
      <c r="M195" s="224"/>
      <c r="N195" s="224"/>
      <c r="O195" s="224"/>
      <c r="P195" s="224"/>
      <c r="Q195" s="224"/>
      <c r="R195" s="224"/>
      <c r="S195" s="224"/>
      <c r="T195" s="224"/>
      <c r="U195" s="224"/>
      <c r="V195" s="289">
        <v>5.981595E-2</v>
      </c>
      <c r="W195" s="224"/>
      <c r="X195" s="224"/>
      <c r="Y195" s="224"/>
      <c r="Z195" s="224"/>
      <c r="AA195" s="224"/>
      <c r="AB195" s="224"/>
      <c r="AC195" s="224"/>
      <c r="AD195" s="224"/>
      <c r="AE195" s="224"/>
      <c r="AF195" s="224"/>
      <c r="AG195" s="290">
        <v>1696840778.5799999</v>
      </c>
      <c r="AH195" s="224"/>
      <c r="AI195" s="224"/>
      <c r="AJ195" s="224"/>
      <c r="AK195" s="224"/>
      <c r="AL195" s="224"/>
      <c r="AM195" s="224"/>
      <c r="AN195" s="224"/>
      <c r="AO195" s="224"/>
      <c r="AP195" s="224"/>
      <c r="AQ195" s="224"/>
      <c r="AR195" s="224"/>
      <c r="AS195" s="224"/>
      <c r="AT195" s="289">
        <v>6.3737000000000002E-2</v>
      </c>
      <c r="AU195" s="224"/>
      <c r="AV195" s="224"/>
      <c r="AW195" s="224"/>
      <c r="AX195" s="224"/>
      <c r="AY195" s="224"/>
      <c r="AZ195" s="224"/>
      <c r="BA195" s="224"/>
    </row>
    <row r="196" spans="1:53" ht="11.45" customHeight="1" x14ac:dyDescent="0.25">
      <c r="A196" s="285" t="s">
        <v>1842</v>
      </c>
      <c r="B196" s="285"/>
      <c r="C196" s="224"/>
      <c r="D196" s="224"/>
      <c r="E196" s="224"/>
      <c r="F196" s="224"/>
      <c r="G196" s="224"/>
      <c r="H196" s="224"/>
      <c r="I196" s="288">
        <v>22014</v>
      </c>
      <c r="J196" s="224"/>
      <c r="K196" s="224"/>
      <c r="L196" s="224"/>
      <c r="M196" s="224"/>
      <c r="N196" s="224"/>
      <c r="O196" s="224"/>
      <c r="P196" s="224"/>
      <c r="Q196" s="224"/>
      <c r="R196" s="224"/>
      <c r="S196" s="224"/>
      <c r="T196" s="224"/>
      <c r="U196" s="224"/>
      <c r="V196" s="289">
        <v>0.13837624000000001</v>
      </c>
      <c r="W196" s="224"/>
      <c r="X196" s="224"/>
      <c r="Y196" s="224"/>
      <c r="Z196" s="224"/>
      <c r="AA196" s="224"/>
      <c r="AB196" s="224"/>
      <c r="AC196" s="224"/>
      <c r="AD196" s="224"/>
      <c r="AE196" s="224"/>
      <c r="AF196" s="224"/>
      <c r="AG196" s="290">
        <v>4076551371.79</v>
      </c>
      <c r="AH196" s="224"/>
      <c r="AI196" s="224"/>
      <c r="AJ196" s="224"/>
      <c r="AK196" s="224"/>
      <c r="AL196" s="224"/>
      <c r="AM196" s="224"/>
      <c r="AN196" s="224"/>
      <c r="AO196" s="224"/>
      <c r="AP196" s="224"/>
      <c r="AQ196" s="224"/>
      <c r="AR196" s="224"/>
      <c r="AS196" s="224"/>
      <c r="AT196" s="289">
        <v>0.15312500000000001</v>
      </c>
      <c r="AU196" s="224"/>
      <c r="AV196" s="224"/>
      <c r="AW196" s="224"/>
      <c r="AX196" s="224"/>
      <c r="AY196" s="224"/>
      <c r="AZ196" s="224"/>
      <c r="BA196" s="224"/>
    </row>
    <row r="197" spans="1:53" ht="11.65" customHeight="1" x14ac:dyDescent="0.25">
      <c r="A197" s="285" t="s">
        <v>1843</v>
      </c>
      <c r="B197" s="285"/>
      <c r="C197" s="224"/>
      <c r="D197" s="224"/>
      <c r="E197" s="224"/>
      <c r="F197" s="224"/>
      <c r="G197" s="224"/>
      <c r="H197" s="224"/>
      <c r="I197" s="288">
        <v>29896</v>
      </c>
      <c r="J197" s="224"/>
      <c r="K197" s="224"/>
      <c r="L197" s="224"/>
      <c r="M197" s="224"/>
      <c r="N197" s="224"/>
      <c r="O197" s="224"/>
      <c r="P197" s="224"/>
      <c r="Q197" s="224"/>
      <c r="R197" s="224"/>
      <c r="S197" s="224"/>
      <c r="T197" s="224"/>
      <c r="U197" s="224"/>
      <c r="V197" s="289">
        <v>0.18792115000000001</v>
      </c>
      <c r="W197" s="224"/>
      <c r="X197" s="224"/>
      <c r="Y197" s="224"/>
      <c r="Z197" s="224"/>
      <c r="AA197" s="224"/>
      <c r="AB197" s="224"/>
      <c r="AC197" s="224"/>
      <c r="AD197" s="224"/>
      <c r="AE197" s="224"/>
      <c r="AF197" s="224"/>
      <c r="AG197" s="290">
        <v>5449158454.1300001</v>
      </c>
      <c r="AH197" s="224"/>
      <c r="AI197" s="224"/>
      <c r="AJ197" s="224"/>
      <c r="AK197" s="224"/>
      <c r="AL197" s="224"/>
      <c r="AM197" s="224"/>
      <c r="AN197" s="224"/>
      <c r="AO197" s="224"/>
      <c r="AP197" s="224"/>
      <c r="AQ197" s="224"/>
      <c r="AR197" s="224"/>
      <c r="AS197" s="224"/>
      <c r="AT197" s="289">
        <v>0.204683</v>
      </c>
      <c r="AU197" s="224"/>
      <c r="AV197" s="224"/>
      <c r="AW197" s="224"/>
      <c r="AX197" s="224"/>
      <c r="AY197" s="224"/>
      <c r="AZ197" s="224"/>
      <c r="BA197" s="224"/>
    </row>
    <row r="198" spans="1:53" ht="11.45" customHeight="1" thickBot="1" x14ac:dyDescent="0.3">
      <c r="A198" s="285" t="s">
        <v>1844</v>
      </c>
      <c r="B198" s="285"/>
      <c r="C198" s="224"/>
      <c r="D198" s="224"/>
      <c r="E198" s="224"/>
      <c r="F198" s="224"/>
      <c r="G198" s="224"/>
      <c r="H198" s="224"/>
      <c r="I198" s="288">
        <v>93404</v>
      </c>
      <c r="J198" s="224"/>
      <c r="K198" s="224"/>
      <c r="L198" s="224"/>
      <c r="M198" s="224"/>
      <c r="N198" s="224"/>
      <c r="O198" s="224"/>
      <c r="P198" s="224"/>
      <c r="Q198" s="224"/>
      <c r="R198" s="224"/>
      <c r="S198" s="224"/>
      <c r="T198" s="224"/>
      <c r="U198" s="224"/>
      <c r="V198" s="289">
        <v>0.58712158999999997</v>
      </c>
      <c r="W198" s="224"/>
      <c r="X198" s="224"/>
      <c r="Y198" s="224"/>
      <c r="Z198" s="224"/>
      <c r="AA198" s="224"/>
      <c r="AB198" s="224"/>
      <c r="AC198" s="224"/>
      <c r="AD198" s="224"/>
      <c r="AE198" s="224"/>
      <c r="AF198" s="224"/>
      <c r="AG198" s="290">
        <v>14664521917.17</v>
      </c>
      <c r="AH198" s="224"/>
      <c r="AI198" s="224"/>
      <c r="AJ198" s="224"/>
      <c r="AK198" s="224"/>
      <c r="AL198" s="224"/>
      <c r="AM198" s="224"/>
      <c r="AN198" s="224"/>
      <c r="AO198" s="224"/>
      <c r="AP198" s="224"/>
      <c r="AQ198" s="224"/>
      <c r="AR198" s="224"/>
      <c r="AS198" s="224"/>
      <c r="AT198" s="289">
        <v>0.55083300000000002</v>
      </c>
      <c r="AU198" s="224"/>
      <c r="AV198" s="224"/>
      <c r="AW198" s="224"/>
      <c r="AX198" s="224"/>
      <c r="AY198" s="224"/>
      <c r="AZ198" s="224"/>
      <c r="BA198" s="224"/>
    </row>
    <row r="199" spans="1:53" ht="11.65" customHeight="1" thickTop="1" x14ac:dyDescent="0.25">
      <c r="A199" s="280" t="s">
        <v>259</v>
      </c>
      <c r="B199" s="280"/>
      <c r="C199" s="224"/>
      <c r="D199" s="224"/>
      <c r="E199" s="224"/>
      <c r="F199" s="224"/>
      <c r="G199" s="224"/>
      <c r="H199" s="224"/>
      <c r="I199" s="281">
        <v>159088</v>
      </c>
      <c r="J199" s="282"/>
      <c r="K199" s="282"/>
      <c r="L199" s="282"/>
      <c r="M199" s="282"/>
      <c r="N199" s="282"/>
      <c r="O199" s="282"/>
      <c r="P199" s="282"/>
      <c r="Q199" s="282"/>
      <c r="R199" s="282"/>
      <c r="S199" s="282"/>
      <c r="T199" s="282"/>
      <c r="U199" s="282"/>
      <c r="V199" s="283">
        <v>0.99999998999999995</v>
      </c>
      <c r="W199" s="282"/>
      <c r="X199" s="282"/>
      <c r="Y199" s="282"/>
      <c r="Z199" s="282"/>
      <c r="AA199" s="282"/>
      <c r="AB199" s="282"/>
      <c r="AC199" s="282"/>
      <c r="AD199" s="282"/>
      <c r="AE199" s="282"/>
      <c r="AF199" s="282"/>
      <c r="AG199" s="284">
        <v>26622458410.889999</v>
      </c>
      <c r="AH199" s="282"/>
      <c r="AI199" s="282"/>
      <c r="AJ199" s="282"/>
      <c r="AK199" s="282"/>
      <c r="AL199" s="282"/>
      <c r="AM199" s="282"/>
      <c r="AN199" s="282"/>
      <c r="AO199" s="282"/>
      <c r="AP199" s="282"/>
      <c r="AQ199" s="282"/>
      <c r="AR199" s="282"/>
      <c r="AS199" s="282"/>
      <c r="AT199" s="283">
        <v>1</v>
      </c>
      <c r="AU199" s="282"/>
      <c r="AV199" s="282"/>
      <c r="AW199" s="282"/>
      <c r="AX199" s="282"/>
      <c r="AY199" s="282"/>
      <c r="AZ199" s="282"/>
      <c r="BA199" s="282"/>
    </row>
    <row r="200" spans="1:53" ht="11.45" customHeight="1" x14ac:dyDescent="0.25">
      <c r="A200" s="285" t="s">
        <v>1636</v>
      </c>
      <c r="B200" s="285"/>
      <c r="C200" s="224"/>
      <c r="D200" s="224"/>
      <c r="E200" s="224"/>
      <c r="F200" s="224"/>
      <c r="G200" s="224"/>
      <c r="H200" s="224"/>
      <c r="I200" s="291" t="s">
        <v>1636</v>
      </c>
      <c r="J200" s="224"/>
      <c r="K200" s="224"/>
      <c r="L200" s="224"/>
      <c r="M200" s="224"/>
      <c r="N200" s="224"/>
      <c r="O200" s="224"/>
      <c r="P200" s="224"/>
      <c r="Q200" s="224"/>
      <c r="R200" s="224"/>
      <c r="S200" s="224"/>
      <c r="T200" s="224"/>
      <c r="U200" s="224"/>
      <c r="V200" s="291" t="s">
        <v>1636</v>
      </c>
      <c r="W200" s="224"/>
      <c r="X200" s="224"/>
      <c r="Y200" s="224"/>
      <c r="Z200" s="224"/>
      <c r="AA200" s="224"/>
      <c r="AB200" s="224"/>
      <c r="AC200" s="224"/>
      <c r="AD200" s="224"/>
      <c r="AE200" s="224"/>
      <c r="AF200" s="224"/>
      <c r="AG200" s="291" t="s">
        <v>1636</v>
      </c>
      <c r="AH200" s="224"/>
      <c r="AI200" s="224"/>
      <c r="AJ200" s="224"/>
      <c r="AK200" s="224"/>
      <c r="AL200" s="224"/>
      <c r="AM200" s="224"/>
      <c r="AN200" s="224"/>
      <c r="AO200" s="224"/>
      <c r="AP200" s="224"/>
      <c r="AQ200" s="224"/>
      <c r="AR200" s="224"/>
      <c r="AS200" s="224"/>
      <c r="AT200" s="291" t="s">
        <v>1636</v>
      </c>
      <c r="AU200" s="224"/>
      <c r="AV200" s="224"/>
      <c r="AW200" s="224"/>
      <c r="AX200" s="224"/>
      <c r="AY200" s="224"/>
      <c r="AZ200" s="224"/>
      <c r="BA200" s="224"/>
    </row>
    <row r="201" spans="1:53" ht="14.45" customHeight="1" x14ac:dyDescent="0.25">
      <c r="A201" s="292" t="s">
        <v>1845</v>
      </c>
      <c r="B201" s="292"/>
      <c r="C201" s="224"/>
      <c r="D201" s="224"/>
      <c r="E201" s="224"/>
      <c r="F201" s="224"/>
      <c r="G201" s="224"/>
      <c r="H201" s="224"/>
      <c r="I201" s="224"/>
      <c r="J201" s="224"/>
      <c r="K201" s="224"/>
      <c r="L201" s="224"/>
      <c r="M201" s="224"/>
      <c r="N201" s="224"/>
      <c r="O201" s="224"/>
      <c r="P201" s="224"/>
      <c r="Q201" s="224"/>
      <c r="R201" s="224"/>
      <c r="S201" s="224"/>
      <c r="T201" s="224"/>
      <c r="U201" s="224"/>
      <c r="V201" s="224"/>
      <c r="W201" s="224"/>
      <c r="X201" s="224"/>
      <c r="Y201" s="224"/>
      <c r="Z201" s="224"/>
      <c r="AA201" s="224"/>
      <c r="AB201" s="224"/>
      <c r="AC201" s="224"/>
      <c r="AD201" s="224"/>
      <c r="AE201" s="224"/>
      <c r="AF201" s="224"/>
      <c r="AG201" s="224"/>
      <c r="AH201" s="224"/>
      <c r="AI201" s="224"/>
      <c r="AJ201" s="224"/>
      <c r="AK201" s="224"/>
      <c r="AL201" s="224"/>
      <c r="AM201" s="224"/>
      <c r="AN201" s="224"/>
      <c r="AO201" s="224"/>
      <c r="AP201" s="224"/>
      <c r="AQ201" s="224"/>
      <c r="AR201" s="224"/>
      <c r="AS201" s="224"/>
      <c r="AT201" s="224"/>
      <c r="AU201" s="224"/>
      <c r="AV201" s="224"/>
      <c r="AW201" s="224"/>
      <c r="AX201" s="224"/>
      <c r="AY201" s="224"/>
      <c r="AZ201" s="224"/>
      <c r="BA201" s="224"/>
    </row>
    <row r="202" spans="1:53" ht="18" customHeight="1" x14ac:dyDescent="0.25">
      <c r="A202" s="286" t="s">
        <v>1846</v>
      </c>
      <c r="B202" s="286"/>
      <c r="C202" s="224"/>
      <c r="D202" s="224"/>
      <c r="E202" s="224"/>
      <c r="F202" s="224"/>
      <c r="G202" s="224"/>
      <c r="H202" s="224"/>
      <c r="I202" s="287" t="s">
        <v>935</v>
      </c>
      <c r="J202" s="224"/>
      <c r="K202" s="224"/>
      <c r="L202" s="224"/>
      <c r="M202" s="224"/>
      <c r="N202" s="224"/>
      <c r="O202" s="224"/>
      <c r="P202" s="224"/>
      <c r="Q202" s="224"/>
      <c r="R202" s="224"/>
      <c r="S202" s="224"/>
      <c r="T202" s="224"/>
      <c r="U202" s="224"/>
      <c r="V202" s="287" t="s">
        <v>1828</v>
      </c>
      <c r="W202" s="224"/>
      <c r="X202" s="224"/>
      <c r="Y202" s="224"/>
      <c r="Z202" s="224"/>
      <c r="AA202" s="224"/>
      <c r="AB202" s="224"/>
      <c r="AC202" s="224"/>
      <c r="AD202" s="224"/>
      <c r="AE202" s="224"/>
      <c r="AF202" s="224"/>
      <c r="AG202" s="287" t="s">
        <v>1829</v>
      </c>
      <c r="AH202" s="224"/>
      <c r="AI202" s="224"/>
      <c r="AJ202" s="224"/>
      <c r="AK202" s="224"/>
      <c r="AL202" s="224"/>
      <c r="AM202" s="224"/>
      <c r="AN202" s="224"/>
      <c r="AO202" s="224"/>
      <c r="AP202" s="224"/>
      <c r="AQ202" s="224"/>
      <c r="AR202" s="224"/>
      <c r="AS202" s="224"/>
      <c r="AT202" s="287" t="s">
        <v>1828</v>
      </c>
      <c r="AU202" s="224"/>
      <c r="AV202" s="224"/>
      <c r="AW202" s="224"/>
      <c r="AX202" s="224"/>
      <c r="AY202" s="224"/>
      <c r="AZ202" s="224"/>
      <c r="BA202" s="224"/>
    </row>
    <row r="203" spans="1:53" ht="11.45" customHeight="1" x14ac:dyDescent="0.25">
      <c r="A203" s="285" t="s">
        <v>1699</v>
      </c>
      <c r="B203" s="285"/>
      <c r="C203" s="224"/>
      <c r="D203" s="224"/>
      <c r="E203" s="224"/>
      <c r="F203" s="224"/>
      <c r="G203" s="224"/>
      <c r="H203" s="224"/>
      <c r="I203" s="288">
        <v>118927</v>
      </c>
      <c r="J203" s="224"/>
      <c r="K203" s="224"/>
      <c r="L203" s="224"/>
      <c r="M203" s="224"/>
      <c r="N203" s="224"/>
      <c r="O203" s="224"/>
      <c r="P203" s="224"/>
      <c r="Q203" s="224"/>
      <c r="R203" s="224"/>
      <c r="S203" s="224"/>
      <c r="T203" s="224"/>
      <c r="U203" s="224"/>
      <c r="V203" s="289">
        <v>0.74755481000000001</v>
      </c>
      <c r="W203" s="224"/>
      <c r="X203" s="224"/>
      <c r="Y203" s="224"/>
      <c r="Z203" s="224"/>
      <c r="AA203" s="224"/>
      <c r="AB203" s="224"/>
      <c r="AC203" s="224"/>
      <c r="AD203" s="224"/>
      <c r="AE203" s="224"/>
      <c r="AF203" s="224"/>
      <c r="AG203" s="290">
        <v>18146873150.09</v>
      </c>
      <c r="AH203" s="224"/>
      <c r="AI203" s="224"/>
      <c r="AJ203" s="224"/>
      <c r="AK203" s="224"/>
      <c r="AL203" s="224"/>
      <c r="AM203" s="224"/>
      <c r="AN203" s="224"/>
      <c r="AO203" s="224"/>
      <c r="AP203" s="224"/>
      <c r="AQ203" s="224"/>
      <c r="AR203" s="224"/>
      <c r="AS203" s="224"/>
      <c r="AT203" s="289">
        <v>0.68163799999999997</v>
      </c>
      <c r="AU203" s="224"/>
      <c r="AV203" s="224"/>
      <c r="AW203" s="224"/>
      <c r="AX203" s="224"/>
      <c r="AY203" s="224"/>
      <c r="AZ203" s="224"/>
      <c r="BA203" s="224"/>
    </row>
    <row r="204" spans="1:53" ht="11.65" customHeight="1" thickBot="1" x14ac:dyDescent="0.3">
      <c r="A204" s="285" t="s">
        <v>1847</v>
      </c>
      <c r="B204" s="285"/>
      <c r="C204" s="224"/>
      <c r="D204" s="224"/>
      <c r="E204" s="224"/>
      <c r="F204" s="224"/>
      <c r="G204" s="224"/>
      <c r="H204" s="224"/>
      <c r="I204" s="288">
        <v>40161</v>
      </c>
      <c r="J204" s="224"/>
      <c r="K204" s="224"/>
      <c r="L204" s="224"/>
      <c r="M204" s="224"/>
      <c r="N204" s="224"/>
      <c r="O204" s="224"/>
      <c r="P204" s="224"/>
      <c r="Q204" s="224"/>
      <c r="R204" s="224"/>
      <c r="S204" s="224"/>
      <c r="T204" s="224"/>
      <c r="U204" s="224"/>
      <c r="V204" s="289">
        <v>0.25244518999999999</v>
      </c>
      <c r="W204" s="224"/>
      <c r="X204" s="224"/>
      <c r="Y204" s="224"/>
      <c r="Z204" s="224"/>
      <c r="AA204" s="224"/>
      <c r="AB204" s="224"/>
      <c r="AC204" s="224"/>
      <c r="AD204" s="224"/>
      <c r="AE204" s="224"/>
      <c r="AF204" s="224"/>
      <c r="AG204" s="290">
        <v>8475585260.8000002</v>
      </c>
      <c r="AH204" s="224"/>
      <c r="AI204" s="224"/>
      <c r="AJ204" s="224"/>
      <c r="AK204" s="224"/>
      <c r="AL204" s="224"/>
      <c r="AM204" s="224"/>
      <c r="AN204" s="224"/>
      <c r="AO204" s="224"/>
      <c r="AP204" s="224"/>
      <c r="AQ204" s="224"/>
      <c r="AR204" s="224"/>
      <c r="AS204" s="224"/>
      <c r="AT204" s="289">
        <v>0.31836199999999998</v>
      </c>
      <c r="AU204" s="224"/>
      <c r="AV204" s="224"/>
      <c r="AW204" s="224"/>
      <c r="AX204" s="224"/>
      <c r="AY204" s="224"/>
      <c r="AZ204" s="224"/>
      <c r="BA204" s="224"/>
    </row>
    <row r="205" spans="1:53" ht="11.45" customHeight="1" thickTop="1" x14ac:dyDescent="0.25">
      <c r="A205" s="280" t="s">
        <v>259</v>
      </c>
      <c r="B205" s="280"/>
      <c r="C205" s="224"/>
      <c r="D205" s="224"/>
      <c r="E205" s="224"/>
      <c r="F205" s="224"/>
      <c r="G205" s="224"/>
      <c r="H205" s="224"/>
      <c r="I205" s="281">
        <v>159088</v>
      </c>
      <c r="J205" s="282"/>
      <c r="K205" s="282"/>
      <c r="L205" s="282"/>
      <c r="M205" s="282"/>
      <c r="N205" s="282"/>
      <c r="O205" s="282"/>
      <c r="P205" s="282"/>
      <c r="Q205" s="282"/>
      <c r="R205" s="282"/>
      <c r="S205" s="282"/>
      <c r="T205" s="282"/>
      <c r="U205" s="282"/>
      <c r="V205" s="283">
        <v>1</v>
      </c>
      <c r="W205" s="282"/>
      <c r="X205" s="282"/>
      <c r="Y205" s="282"/>
      <c r="Z205" s="282"/>
      <c r="AA205" s="282"/>
      <c r="AB205" s="282"/>
      <c r="AC205" s="282"/>
      <c r="AD205" s="282"/>
      <c r="AE205" s="282"/>
      <c r="AF205" s="282"/>
      <c r="AG205" s="284">
        <v>26622458410.889999</v>
      </c>
      <c r="AH205" s="282"/>
      <c r="AI205" s="282"/>
      <c r="AJ205" s="282"/>
      <c r="AK205" s="282"/>
      <c r="AL205" s="282"/>
      <c r="AM205" s="282"/>
      <c r="AN205" s="282"/>
      <c r="AO205" s="282"/>
      <c r="AP205" s="282"/>
      <c r="AQ205" s="282"/>
      <c r="AR205" s="282"/>
      <c r="AS205" s="282"/>
      <c r="AT205" s="283">
        <v>1</v>
      </c>
      <c r="AU205" s="282"/>
      <c r="AV205" s="282"/>
      <c r="AW205" s="282"/>
      <c r="AX205" s="282"/>
      <c r="AY205" s="282"/>
      <c r="AZ205" s="282"/>
      <c r="BA205" s="282"/>
    </row>
    <row r="206" spans="1:53" ht="11.65" customHeight="1" x14ac:dyDescent="0.25">
      <c r="A206" s="285" t="s">
        <v>1636</v>
      </c>
      <c r="B206" s="285"/>
      <c r="C206" s="224"/>
      <c r="D206" s="224"/>
      <c r="E206" s="224"/>
      <c r="F206" s="224"/>
      <c r="G206" s="224"/>
      <c r="H206" s="224"/>
      <c r="I206" s="291" t="s">
        <v>1636</v>
      </c>
      <c r="J206" s="224"/>
      <c r="K206" s="224"/>
      <c r="L206" s="224"/>
      <c r="M206" s="224"/>
      <c r="N206" s="224"/>
      <c r="O206" s="224"/>
      <c r="P206" s="224"/>
      <c r="Q206" s="224"/>
      <c r="R206" s="224"/>
      <c r="S206" s="224"/>
      <c r="T206" s="224"/>
      <c r="U206" s="224"/>
      <c r="V206" s="291" t="s">
        <v>1636</v>
      </c>
      <c r="W206" s="224"/>
      <c r="X206" s="224"/>
      <c r="Y206" s="224"/>
      <c r="Z206" s="224"/>
      <c r="AA206" s="224"/>
      <c r="AB206" s="224"/>
      <c r="AC206" s="224"/>
      <c r="AD206" s="224"/>
      <c r="AE206" s="224"/>
      <c r="AF206" s="224"/>
      <c r="AG206" s="291" t="s">
        <v>1636</v>
      </c>
      <c r="AH206" s="224"/>
      <c r="AI206" s="224"/>
      <c r="AJ206" s="224"/>
      <c r="AK206" s="224"/>
      <c r="AL206" s="224"/>
      <c r="AM206" s="224"/>
      <c r="AN206" s="224"/>
      <c r="AO206" s="224"/>
      <c r="AP206" s="224"/>
      <c r="AQ206" s="224"/>
      <c r="AR206" s="224"/>
      <c r="AS206" s="224"/>
      <c r="AT206" s="291" t="s">
        <v>1636</v>
      </c>
      <c r="AU206" s="224"/>
      <c r="AV206" s="224"/>
      <c r="AW206" s="224"/>
      <c r="AX206" s="224"/>
      <c r="AY206" s="224"/>
      <c r="AZ206" s="224"/>
      <c r="BA206" s="224"/>
    </row>
    <row r="207" spans="1:53" ht="14.45" customHeight="1" x14ac:dyDescent="0.25">
      <c r="A207" s="292" t="s">
        <v>1848</v>
      </c>
      <c r="B207" s="292"/>
      <c r="C207" s="224"/>
      <c r="D207" s="224"/>
      <c r="E207" s="224"/>
      <c r="F207" s="224"/>
      <c r="G207" s="224"/>
      <c r="H207" s="224"/>
      <c r="I207" s="224"/>
      <c r="J207" s="224"/>
      <c r="K207" s="224"/>
      <c r="L207" s="224"/>
      <c r="M207" s="224"/>
      <c r="N207" s="224"/>
      <c r="O207" s="224"/>
      <c r="P207" s="224"/>
      <c r="Q207" s="224"/>
      <c r="R207" s="224"/>
      <c r="S207" s="224"/>
      <c r="T207" s="224"/>
      <c r="U207" s="224"/>
      <c r="V207" s="224"/>
      <c r="W207" s="224"/>
      <c r="X207" s="224"/>
      <c r="Y207" s="224"/>
      <c r="Z207" s="224"/>
      <c r="AA207" s="224"/>
      <c r="AB207" s="224"/>
      <c r="AC207" s="224"/>
      <c r="AD207" s="224"/>
      <c r="AE207" s="224"/>
      <c r="AF207" s="224"/>
      <c r="AG207" s="224"/>
      <c r="AH207" s="224"/>
      <c r="AI207" s="224"/>
      <c r="AJ207" s="224"/>
      <c r="AK207" s="224"/>
      <c r="AL207" s="224"/>
      <c r="AM207" s="224"/>
      <c r="AN207" s="224"/>
      <c r="AO207" s="224"/>
      <c r="AP207" s="224"/>
      <c r="AQ207" s="224"/>
      <c r="AR207" s="224"/>
      <c r="AS207" s="224"/>
      <c r="AT207" s="224"/>
      <c r="AU207" s="224"/>
      <c r="AV207" s="224"/>
      <c r="AW207" s="224"/>
      <c r="AX207" s="224"/>
      <c r="AY207" s="224"/>
      <c r="AZ207" s="224"/>
      <c r="BA207" s="224"/>
    </row>
    <row r="208" spans="1:53" ht="18" customHeight="1" x14ac:dyDescent="0.25">
      <c r="A208" s="286" t="s">
        <v>1849</v>
      </c>
      <c r="B208" s="286"/>
      <c r="C208" s="224"/>
      <c r="D208" s="224"/>
      <c r="E208" s="224"/>
      <c r="F208" s="224"/>
      <c r="G208" s="224"/>
      <c r="H208" s="224"/>
      <c r="I208" s="287" t="s">
        <v>935</v>
      </c>
      <c r="J208" s="224"/>
      <c r="K208" s="224"/>
      <c r="L208" s="224"/>
      <c r="M208" s="224"/>
      <c r="N208" s="224"/>
      <c r="O208" s="224"/>
      <c r="P208" s="224"/>
      <c r="Q208" s="224"/>
      <c r="R208" s="224"/>
      <c r="S208" s="224"/>
      <c r="T208" s="224"/>
      <c r="U208" s="224"/>
      <c r="V208" s="287" t="s">
        <v>1828</v>
      </c>
      <c r="W208" s="224"/>
      <c r="X208" s="224"/>
      <c r="Y208" s="224"/>
      <c r="Z208" s="224"/>
      <c r="AA208" s="224"/>
      <c r="AB208" s="224"/>
      <c r="AC208" s="224"/>
      <c r="AD208" s="224"/>
      <c r="AE208" s="224"/>
      <c r="AF208" s="224"/>
      <c r="AG208" s="287" t="s">
        <v>1829</v>
      </c>
      <c r="AH208" s="224"/>
      <c r="AI208" s="224"/>
      <c r="AJ208" s="224"/>
      <c r="AK208" s="224"/>
      <c r="AL208" s="224"/>
      <c r="AM208" s="224"/>
      <c r="AN208" s="224"/>
      <c r="AO208" s="224"/>
      <c r="AP208" s="224"/>
      <c r="AQ208" s="224"/>
      <c r="AR208" s="224"/>
      <c r="AS208" s="224"/>
      <c r="AT208" s="287" t="s">
        <v>1828</v>
      </c>
      <c r="AU208" s="224"/>
      <c r="AV208" s="224"/>
      <c r="AW208" s="224"/>
      <c r="AX208" s="224"/>
      <c r="AY208" s="224"/>
      <c r="AZ208" s="224"/>
      <c r="BA208" s="224"/>
    </row>
    <row r="209" spans="1:53" ht="11.45" customHeight="1" x14ac:dyDescent="0.25">
      <c r="A209" s="285" t="s">
        <v>1850</v>
      </c>
      <c r="B209" s="285"/>
      <c r="C209" s="224"/>
      <c r="D209" s="224"/>
      <c r="E209" s="224"/>
      <c r="F209" s="224"/>
      <c r="G209" s="224"/>
      <c r="H209" s="224"/>
      <c r="I209" s="288">
        <v>143795</v>
      </c>
      <c r="J209" s="224"/>
      <c r="K209" s="224"/>
      <c r="L209" s="224"/>
      <c r="M209" s="224"/>
      <c r="N209" s="224"/>
      <c r="O209" s="224"/>
      <c r="P209" s="224"/>
      <c r="Q209" s="224"/>
      <c r="R209" s="224"/>
      <c r="S209" s="224"/>
      <c r="T209" s="224"/>
      <c r="U209" s="224"/>
      <c r="V209" s="289">
        <v>0.90387081000000002</v>
      </c>
      <c r="W209" s="224"/>
      <c r="X209" s="224"/>
      <c r="Y209" s="224"/>
      <c r="Z209" s="224"/>
      <c r="AA209" s="224"/>
      <c r="AB209" s="224"/>
      <c r="AC209" s="224"/>
      <c r="AD209" s="224"/>
      <c r="AE209" s="224"/>
      <c r="AF209" s="224"/>
      <c r="AG209" s="290">
        <v>23055852462.66</v>
      </c>
      <c r="AH209" s="224"/>
      <c r="AI209" s="224"/>
      <c r="AJ209" s="224"/>
      <c r="AK209" s="224"/>
      <c r="AL209" s="224"/>
      <c r="AM209" s="224"/>
      <c r="AN209" s="224"/>
      <c r="AO209" s="224"/>
      <c r="AP209" s="224"/>
      <c r="AQ209" s="224"/>
      <c r="AR209" s="224"/>
      <c r="AS209" s="224"/>
      <c r="AT209" s="289">
        <v>0.86602999999999997</v>
      </c>
      <c r="AU209" s="224"/>
      <c r="AV209" s="224"/>
      <c r="AW209" s="224"/>
      <c r="AX209" s="224"/>
      <c r="AY209" s="224"/>
      <c r="AZ209" s="224"/>
      <c r="BA209" s="224"/>
    </row>
    <row r="210" spans="1:53" ht="11.45" customHeight="1" thickBot="1" x14ac:dyDescent="0.3">
      <c r="A210" s="285" t="s">
        <v>1851</v>
      </c>
      <c r="B210" s="285"/>
      <c r="C210" s="224"/>
      <c r="D210" s="224"/>
      <c r="E210" s="224"/>
      <c r="F210" s="224"/>
      <c r="G210" s="224"/>
      <c r="H210" s="224"/>
      <c r="I210" s="288">
        <v>15293</v>
      </c>
      <c r="J210" s="224"/>
      <c r="K210" s="224"/>
      <c r="L210" s="224"/>
      <c r="M210" s="224"/>
      <c r="N210" s="224"/>
      <c r="O210" s="224"/>
      <c r="P210" s="224"/>
      <c r="Q210" s="224"/>
      <c r="R210" s="224"/>
      <c r="S210" s="224"/>
      <c r="T210" s="224"/>
      <c r="U210" s="224"/>
      <c r="V210" s="289">
        <v>9.6129190000000003E-2</v>
      </c>
      <c r="W210" s="224"/>
      <c r="X210" s="224"/>
      <c r="Y210" s="224"/>
      <c r="Z210" s="224"/>
      <c r="AA210" s="224"/>
      <c r="AB210" s="224"/>
      <c r="AC210" s="224"/>
      <c r="AD210" s="224"/>
      <c r="AE210" s="224"/>
      <c r="AF210" s="224"/>
      <c r="AG210" s="290">
        <v>3566605948.23</v>
      </c>
      <c r="AH210" s="224"/>
      <c r="AI210" s="224"/>
      <c r="AJ210" s="224"/>
      <c r="AK210" s="224"/>
      <c r="AL210" s="224"/>
      <c r="AM210" s="224"/>
      <c r="AN210" s="224"/>
      <c r="AO210" s="224"/>
      <c r="AP210" s="224"/>
      <c r="AQ210" s="224"/>
      <c r="AR210" s="224"/>
      <c r="AS210" s="224"/>
      <c r="AT210" s="289">
        <v>0.13397000000000001</v>
      </c>
      <c r="AU210" s="224"/>
      <c r="AV210" s="224"/>
      <c r="AW210" s="224"/>
      <c r="AX210" s="224"/>
      <c r="AY210" s="224"/>
      <c r="AZ210" s="224"/>
      <c r="BA210" s="224"/>
    </row>
    <row r="211" spans="1:53" ht="11.65" customHeight="1" thickTop="1" x14ac:dyDescent="0.25">
      <c r="A211" s="280" t="s">
        <v>259</v>
      </c>
      <c r="B211" s="280"/>
      <c r="C211" s="224"/>
      <c r="D211" s="224"/>
      <c r="E211" s="224"/>
      <c r="F211" s="224"/>
      <c r="G211" s="224"/>
      <c r="H211" s="224"/>
      <c r="I211" s="281">
        <v>159088</v>
      </c>
      <c r="J211" s="282"/>
      <c r="K211" s="282"/>
      <c r="L211" s="282"/>
      <c r="M211" s="282"/>
      <c r="N211" s="282"/>
      <c r="O211" s="282"/>
      <c r="P211" s="282"/>
      <c r="Q211" s="282"/>
      <c r="R211" s="282"/>
      <c r="S211" s="282"/>
      <c r="T211" s="282"/>
      <c r="U211" s="282"/>
      <c r="V211" s="283">
        <v>1</v>
      </c>
      <c r="W211" s="282"/>
      <c r="X211" s="282"/>
      <c r="Y211" s="282"/>
      <c r="Z211" s="282"/>
      <c r="AA211" s="282"/>
      <c r="AB211" s="282"/>
      <c r="AC211" s="282"/>
      <c r="AD211" s="282"/>
      <c r="AE211" s="282"/>
      <c r="AF211" s="282"/>
      <c r="AG211" s="284">
        <v>26622458410.889999</v>
      </c>
      <c r="AH211" s="282"/>
      <c r="AI211" s="282"/>
      <c r="AJ211" s="282"/>
      <c r="AK211" s="282"/>
      <c r="AL211" s="282"/>
      <c r="AM211" s="282"/>
      <c r="AN211" s="282"/>
      <c r="AO211" s="282"/>
      <c r="AP211" s="282"/>
      <c r="AQ211" s="282"/>
      <c r="AR211" s="282"/>
      <c r="AS211" s="282"/>
      <c r="AT211" s="283">
        <v>1</v>
      </c>
      <c r="AU211" s="282"/>
      <c r="AV211" s="282"/>
      <c r="AW211" s="282"/>
      <c r="AX211" s="282"/>
      <c r="AY211" s="282"/>
      <c r="AZ211" s="282"/>
      <c r="BA211" s="282"/>
    </row>
    <row r="212" spans="1:53" ht="11.45" customHeight="1" x14ac:dyDescent="0.25">
      <c r="A212" s="285" t="s">
        <v>1636</v>
      </c>
      <c r="B212" s="285"/>
      <c r="C212" s="224"/>
      <c r="D212" s="224"/>
      <c r="E212" s="224"/>
      <c r="F212" s="224"/>
      <c r="G212" s="224"/>
      <c r="H212" s="224"/>
      <c r="I212" s="291" t="s">
        <v>1636</v>
      </c>
      <c r="J212" s="224"/>
      <c r="K212" s="224"/>
      <c r="L212" s="224"/>
      <c r="M212" s="224"/>
      <c r="N212" s="224"/>
      <c r="O212" s="224"/>
      <c r="P212" s="224"/>
      <c r="Q212" s="224"/>
      <c r="R212" s="224"/>
      <c r="S212" s="224"/>
      <c r="T212" s="224"/>
      <c r="U212" s="224"/>
      <c r="V212" s="291" t="s">
        <v>1636</v>
      </c>
      <c r="W212" s="224"/>
      <c r="X212" s="224"/>
      <c r="Y212" s="224"/>
      <c r="Z212" s="224"/>
      <c r="AA212" s="224"/>
      <c r="AB212" s="224"/>
      <c r="AC212" s="224"/>
      <c r="AD212" s="224"/>
      <c r="AE212" s="224"/>
      <c r="AF212" s="224"/>
      <c r="AG212" s="291" t="s">
        <v>1636</v>
      </c>
      <c r="AH212" s="224"/>
      <c r="AI212" s="224"/>
      <c r="AJ212" s="224"/>
      <c r="AK212" s="224"/>
      <c r="AL212" s="224"/>
      <c r="AM212" s="224"/>
      <c r="AN212" s="224"/>
      <c r="AO212" s="224"/>
      <c r="AP212" s="224"/>
      <c r="AQ212" s="224"/>
      <c r="AR212" s="224"/>
      <c r="AS212" s="224"/>
      <c r="AT212" s="291" t="s">
        <v>1636</v>
      </c>
      <c r="AU212" s="224"/>
      <c r="AV212" s="224"/>
      <c r="AW212" s="224"/>
      <c r="AX212" s="224"/>
      <c r="AY212" s="224"/>
      <c r="AZ212" s="224"/>
      <c r="BA212" s="224"/>
    </row>
    <row r="213" spans="1:53" ht="14.45" customHeight="1" x14ac:dyDescent="0.25">
      <c r="A213" s="292" t="s">
        <v>1852</v>
      </c>
      <c r="B213" s="292"/>
      <c r="C213" s="224"/>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24"/>
      <c r="AI213" s="224"/>
      <c r="AJ213" s="224"/>
      <c r="AK213" s="224"/>
      <c r="AL213" s="224"/>
      <c r="AM213" s="224"/>
      <c r="AN213" s="224"/>
      <c r="AO213" s="224"/>
      <c r="AP213" s="224"/>
      <c r="AQ213" s="224"/>
      <c r="AR213" s="224"/>
      <c r="AS213" s="224"/>
      <c r="AT213" s="224"/>
      <c r="AU213" s="224"/>
      <c r="AV213" s="224"/>
      <c r="AW213" s="224"/>
      <c r="AX213" s="224"/>
      <c r="AY213" s="224"/>
      <c r="AZ213" s="224"/>
      <c r="BA213" s="224"/>
    </row>
    <row r="214" spans="1:53" ht="18" customHeight="1" x14ac:dyDescent="0.25">
      <c r="A214" s="286" t="s">
        <v>1853</v>
      </c>
      <c r="B214" s="286"/>
      <c r="C214" s="224"/>
      <c r="D214" s="224"/>
      <c r="E214" s="224"/>
      <c r="F214" s="224"/>
      <c r="G214" s="224"/>
      <c r="H214" s="224"/>
      <c r="I214" s="287" t="s">
        <v>935</v>
      </c>
      <c r="J214" s="224"/>
      <c r="K214" s="224"/>
      <c r="L214" s="224"/>
      <c r="M214" s="224"/>
      <c r="N214" s="224"/>
      <c r="O214" s="224"/>
      <c r="P214" s="224"/>
      <c r="Q214" s="224"/>
      <c r="R214" s="224"/>
      <c r="S214" s="224"/>
      <c r="T214" s="224"/>
      <c r="U214" s="224"/>
      <c r="V214" s="287" t="s">
        <v>1828</v>
      </c>
      <c r="W214" s="224"/>
      <c r="X214" s="224"/>
      <c r="Y214" s="224"/>
      <c r="Z214" s="224"/>
      <c r="AA214" s="224"/>
      <c r="AB214" s="224"/>
      <c r="AC214" s="224"/>
      <c r="AD214" s="224"/>
      <c r="AE214" s="224"/>
      <c r="AF214" s="224"/>
      <c r="AG214" s="287" t="s">
        <v>1829</v>
      </c>
      <c r="AH214" s="224"/>
      <c r="AI214" s="224"/>
      <c r="AJ214" s="224"/>
      <c r="AK214" s="224"/>
      <c r="AL214" s="224"/>
      <c r="AM214" s="224"/>
      <c r="AN214" s="224"/>
      <c r="AO214" s="224"/>
      <c r="AP214" s="224"/>
      <c r="AQ214" s="224"/>
      <c r="AR214" s="224"/>
      <c r="AS214" s="224"/>
      <c r="AT214" s="287" t="s">
        <v>1828</v>
      </c>
      <c r="AU214" s="224"/>
      <c r="AV214" s="224"/>
      <c r="AW214" s="224"/>
      <c r="AX214" s="224"/>
      <c r="AY214" s="224"/>
      <c r="AZ214" s="224"/>
      <c r="BA214" s="224"/>
    </row>
    <row r="215" spans="1:53" ht="11.65" customHeight="1" x14ac:dyDescent="0.25">
      <c r="A215" s="285" t="s">
        <v>1854</v>
      </c>
      <c r="B215" s="285"/>
      <c r="C215" s="224"/>
      <c r="D215" s="224"/>
      <c r="E215" s="224"/>
      <c r="F215" s="224"/>
      <c r="G215" s="224"/>
      <c r="H215" s="224"/>
      <c r="I215" s="288">
        <v>72630</v>
      </c>
      <c r="J215" s="224"/>
      <c r="K215" s="224"/>
      <c r="L215" s="224"/>
      <c r="M215" s="224"/>
      <c r="N215" s="224"/>
      <c r="O215" s="224"/>
      <c r="P215" s="224"/>
      <c r="Q215" s="224"/>
      <c r="R215" s="224"/>
      <c r="S215" s="224"/>
      <c r="T215" s="224"/>
      <c r="U215" s="224"/>
      <c r="V215" s="289">
        <v>0.45653978000000001</v>
      </c>
      <c r="W215" s="224"/>
      <c r="X215" s="224"/>
      <c r="Y215" s="224"/>
      <c r="Z215" s="224"/>
      <c r="AA215" s="224"/>
      <c r="AB215" s="224"/>
      <c r="AC215" s="224"/>
      <c r="AD215" s="224"/>
      <c r="AE215" s="224"/>
      <c r="AF215" s="224"/>
      <c r="AG215" s="290">
        <v>15652410351.99</v>
      </c>
      <c r="AH215" s="224"/>
      <c r="AI215" s="224"/>
      <c r="AJ215" s="224"/>
      <c r="AK215" s="224"/>
      <c r="AL215" s="224"/>
      <c r="AM215" s="224"/>
      <c r="AN215" s="224"/>
      <c r="AO215" s="224"/>
      <c r="AP215" s="224"/>
      <c r="AQ215" s="224"/>
      <c r="AR215" s="224"/>
      <c r="AS215" s="224"/>
      <c r="AT215" s="289">
        <v>0.58794000000000002</v>
      </c>
      <c r="AU215" s="224"/>
      <c r="AV215" s="224"/>
      <c r="AW215" s="224"/>
      <c r="AX215" s="224"/>
      <c r="AY215" s="224"/>
      <c r="AZ215" s="224"/>
      <c r="BA215" s="224"/>
    </row>
    <row r="216" spans="1:53" ht="11.45" customHeight="1" thickBot="1" x14ac:dyDescent="0.3">
      <c r="A216" s="285" t="s">
        <v>1855</v>
      </c>
      <c r="B216" s="285"/>
      <c r="C216" s="224"/>
      <c r="D216" s="224"/>
      <c r="E216" s="224"/>
      <c r="F216" s="224"/>
      <c r="G216" s="224"/>
      <c r="H216" s="224"/>
      <c r="I216" s="288">
        <v>86458</v>
      </c>
      <c r="J216" s="224"/>
      <c r="K216" s="224"/>
      <c r="L216" s="224"/>
      <c r="M216" s="224"/>
      <c r="N216" s="224"/>
      <c r="O216" s="224"/>
      <c r="P216" s="224"/>
      <c r="Q216" s="224"/>
      <c r="R216" s="224"/>
      <c r="S216" s="224"/>
      <c r="T216" s="224"/>
      <c r="U216" s="224"/>
      <c r="V216" s="289">
        <v>0.54346022000000005</v>
      </c>
      <c r="W216" s="224"/>
      <c r="X216" s="224"/>
      <c r="Y216" s="224"/>
      <c r="Z216" s="224"/>
      <c r="AA216" s="224"/>
      <c r="AB216" s="224"/>
      <c r="AC216" s="224"/>
      <c r="AD216" s="224"/>
      <c r="AE216" s="224"/>
      <c r="AF216" s="224"/>
      <c r="AG216" s="290">
        <v>10970048058.9</v>
      </c>
      <c r="AH216" s="224"/>
      <c r="AI216" s="224"/>
      <c r="AJ216" s="224"/>
      <c r="AK216" s="224"/>
      <c r="AL216" s="224"/>
      <c r="AM216" s="224"/>
      <c r="AN216" s="224"/>
      <c r="AO216" s="224"/>
      <c r="AP216" s="224"/>
      <c r="AQ216" s="224"/>
      <c r="AR216" s="224"/>
      <c r="AS216" s="224"/>
      <c r="AT216" s="289">
        <v>0.41205999999999998</v>
      </c>
      <c r="AU216" s="224"/>
      <c r="AV216" s="224"/>
      <c r="AW216" s="224"/>
      <c r="AX216" s="224"/>
      <c r="AY216" s="224"/>
      <c r="AZ216" s="224"/>
      <c r="BA216" s="224"/>
    </row>
    <row r="217" spans="1:53" ht="11.45" customHeight="1" thickTop="1" x14ac:dyDescent="0.25">
      <c r="A217" s="280" t="s">
        <v>259</v>
      </c>
      <c r="B217" s="280"/>
      <c r="C217" s="224"/>
      <c r="D217" s="224"/>
      <c r="E217" s="224"/>
      <c r="F217" s="224"/>
      <c r="G217" s="224"/>
      <c r="H217" s="224"/>
      <c r="I217" s="281">
        <v>159088</v>
      </c>
      <c r="J217" s="282"/>
      <c r="K217" s="282"/>
      <c r="L217" s="282"/>
      <c r="M217" s="282"/>
      <c r="N217" s="282"/>
      <c r="O217" s="282"/>
      <c r="P217" s="282"/>
      <c r="Q217" s="282"/>
      <c r="R217" s="282"/>
      <c r="S217" s="282"/>
      <c r="T217" s="282"/>
      <c r="U217" s="282"/>
      <c r="V217" s="283">
        <v>1</v>
      </c>
      <c r="W217" s="282"/>
      <c r="X217" s="282"/>
      <c r="Y217" s="282"/>
      <c r="Z217" s="282"/>
      <c r="AA217" s="282"/>
      <c r="AB217" s="282"/>
      <c r="AC217" s="282"/>
      <c r="AD217" s="282"/>
      <c r="AE217" s="282"/>
      <c r="AF217" s="282"/>
      <c r="AG217" s="284">
        <v>26622458410.889999</v>
      </c>
      <c r="AH217" s="282"/>
      <c r="AI217" s="282"/>
      <c r="AJ217" s="282"/>
      <c r="AK217" s="282"/>
      <c r="AL217" s="282"/>
      <c r="AM217" s="282"/>
      <c r="AN217" s="282"/>
      <c r="AO217" s="282"/>
      <c r="AP217" s="282"/>
      <c r="AQ217" s="282"/>
      <c r="AR217" s="282"/>
      <c r="AS217" s="282"/>
      <c r="AT217" s="283">
        <v>1</v>
      </c>
      <c r="AU217" s="282"/>
      <c r="AV217" s="282"/>
      <c r="AW217" s="282"/>
      <c r="AX217" s="282"/>
      <c r="AY217" s="282"/>
      <c r="AZ217" s="282"/>
      <c r="BA217" s="282"/>
    </row>
    <row r="218" spans="1:53" ht="11.65" customHeight="1" x14ac:dyDescent="0.25">
      <c r="A218" s="285" t="s">
        <v>1636</v>
      </c>
      <c r="B218" s="285"/>
      <c r="C218" s="224"/>
      <c r="D218" s="224"/>
      <c r="E218" s="224"/>
      <c r="F218" s="224"/>
      <c r="G218" s="224"/>
      <c r="H218" s="224"/>
      <c r="I218" s="291" t="s">
        <v>1636</v>
      </c>
      <c r="J218" s="224"/>
      <c r="K218" s="224"/>
      <c r="L218" s="224"/>
      <c r="M218" s="224"/>
      <c r="N218" s="224"/>
      <c r="O218" s="224"/>
      <c r="P218" s="224"/>
      <c r="Q218" s="224"/>
      <c r="R218" s="224"/>
      <c r="S218" s="224"/>
      <c r="T218" s="224"/>
      <c r="U218" s="224"/>
      <c r="V218" s="291" t="s">
        <v>1636</v>
      </c>
      <c r="W218" s="224"/>
      <c r="X218" s="224"/>
      <c r="Y218" s="224"/>
      <c r="Z218" s="224"/>
      <c r="AA218" s="224"/>
      <c r="AB218" s="224"/>
      <c r="AC218" s="224"/>
      <c r="AD218" s="224"/>
      <c r="AE218" s="224"/>
      <c r="AF218" s="224"/>
      <c r="AG218" s="291" t="s">
        <v>1636</v>
      </c>
      <c r="AH218" s="224"/>
      <c r="AI218" s="224"/>
      <c r="AJ218" s="224"/>
      <c r="AK218" s="224"/>
      <c r="AL218" s="224"/>
      <c r="AM218" s="224"/>
      <c r="AN218" s="224"/>
      <c r="AO218" s="224"/>
      <c r="AP218" s="224"/>
      <c r="AQ218" s="224"/>
      <c r="AR218" s="224"/>
      <c r="AS218" s="224"/>
      <c r="AT218" s="291" t="s">
        <v>1636</v>
      </c>
      <c r="AU218" s="224"/>
      <c r="AV218" s="224"/>
      <c r="AW218" s="224"/>
      <c r="AX218" s="224"/>
      <c r="AY218" s="224"/>
      <c r="AZ218" s="224"/>
      <c r="BA218" s="224"/>
    </row>
    <row r="219" spans="1:53" ht="14.45" customHeight="1" x14ac:dyDescent="0.25">
      <c r="A219" s="292" t="s">
        <v>1856</v>
      </c>
      <c r="B219" s="292"/>
      <c r="C219" s="224"/>
      <c r="D219" s="224"/>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c r="AI219" s="224"/>
      <c r="AJ219" s="224"/>
      <c r="AK219" s="224"/>
      <c r="AL219" s="224"/>
      <c r="AM219" s="224"/>
      <c r="AN219" s="224"/>
      <c r="AO219" s="224"/>
      <c r="AP219" s="224"/>
      <c r="AQ219" s="224"/>
      <c r="AR219" s="224"/>
      <c r="AS219" s="224"/>
      <c r="AT219" s="224"/>
      <c r="AU219" s="224"/>
      <c r="AV219" s="224"/>
      <c r="AW219" s="224"/>
      <c r="AX219" s="224"/>
      <c r="AY219" s="224"/>
      <c r="AZ219" s="224"/>
      <c r="BA219" s="224"/>
    </row>
    <row r="220" spans="1:53" ht="18" customHeight="1" x14ac:dyDescent="0.25">
      <c r="A220" s="286" t="s">
        <v>1857</v>
      </c>
      <c r="B220" s="286"/>
      <c r="C220" s="224"/>
      <c r="D220" s="224"/>
      <c r="E220" s="224"/>
      <c r="F220" s="224"/>
      <c r="G220" s="224"/>
      <c r="H220" s="224"/>
      <c r="I220" s="287" t="s">
        <v>935</v>
      </c>
      <c r="J220" s="224"/>
      <c r="K220" s="224"/>
      <c r="L220" s="224"/>
      <c r="M220" s="224"/>
      <c r="N220" s="224"/>
      <c r="O220" s="224"/>
      <c r="P220" s="224"/>
      <c r="Q220" s="224"/>
      <c r="R220" s="224"/>
      <c r="S220" s="224"/>
      <c r="T220" s="224"/>
      <c r="U220" s="224"/>
      <c r="V220" s="287" t="s">
        <v>1828</v>
      </c>
      <c r="W220" s="224"/>
      <c r="X220" s="224"/>
      <c r="Y220" s="224"/>
      <c r="Z220" s="224"/>
      <c r="AA220" s="224"/>
      <c r="AB220" s="224"/>
      <c r="AC220" s="224"/>
      <c r="AD220" s="224"/>
      <c r="AE220" s="224"/>
      <c r="AF220" s="224"/>
      <c r="AG220" s="287" t="s">
        <v>1829</v>
      </c>
      <c r="AH220" s="224"/>
      <c r="AI220" s="224"/>
      <c r="AJ220" s="224"/>
      <c r="AK220" s="224"/>
      <c r="AL220" s="224"/>
      <c r="AM220" s="224"/>
      <c r="AN220" s="224"/>
      <c r="AO220" s="224"/>
      <c r="AP220" s="224"/>
      <c r="AQ220" s="224"/>
      <c r="AR220" s="224"/>
      <c r="AS220" s="224"/>
      <c r="AT220" s="287" t="s">
        <v>1828</v>
      </c>
      <c r="AU220" s="224"/>
      <c r="AV220" s="224"/>
      <c r="AW220" s="224"/>
      <c r="AX220" s="224"/>
      <c r="AY220" s="224"/>
      <c r="AZ220" s="224"/>
      <c r="BA220" s="224"/>
    </row>
    <row r="221" spans="1:53" ht="11.45" customHeight="1" x14ac:dyDescent="0.25">
      <c r="A221" s="285" t="s">
        <v>1858</v>
      </c>
      <c r="B221" s="285"/>
      <c r="C221" s="224"/>
      <c r="D221" s="224"/>
      <c r="E221" s="224"/>
      <c r="F221" s="224"/>
      <c r="G221" s="224"/>
      <c r="H221" s="224"/>
      <c r="I221" s="288">
        <v>4450</v>
      </c>
      <c r="J221" s="224"/>
      <c r="K221" s="224"/>
      <c r="L221" s="224"/>
      <c r="M221" s="224"/>
      <c r="N221" s="224"/>
      <c r="O221" s="224"/>
      <c r="P221" s="224"/>
      <c r="Q221" s="224"/>
      <c r="R221" s="224"/>
      <c r="S221" s="224"/>
      <c r="T221" s="224"/>
      <c r="U221" s="224"/>
      <c r="V221" s="289">
        <v>2.7971940000000001E-2</v>
      </c>
      <c r="W221" s="224"/>
      <c r="X221" s="224"/>
      <c r="Y221" s="224"/>
      <c r="Z221" s="224"/>
      <c r="AA221" s="224"/>
      <c r="AB221" s="224"/>
      <c r="AC221" s="224"/>
      <c r="AD221" s="224"/>
      <c r="AE221" s="224"/>
      <c r="AF221" s="224"/>
      <c r="AG221" s="290">
        <v>945603740.88</v>
      </c>
      <c r="AH221" s="224"/>
      <c r="AI221" s="224"/>
      <c r="AJ221" s="224"/>
      <c r="AK221" s="224"/>
      <c r="AL221" s="224"/>
      <c r="AM221" s="224"/>
      <c r="AN221" s="224"/>
      <c r="AO221" s="224"/>
      <c r="AP221" s="224"/>
      <c r="AQ221" s="224"/>
      <c r="AR221" s="224"/>
      <c r="AS221" s="224"/>
      <c r="AT221" s="289">
        <v>3.5519000000000002E-2</v>
      </c>
      <c r="AU221" s="224"/>
      <c r="AV221" s="224"/>
      <c r="AW221" s="224"/>
      <c r="AX221" s="224"/>
      <c r="AY221" s="224"/>
      <c r="AZ221" s="224"/>
      <c r="BA221" s="224"/>
    </row>
    <row r="222" spans="1:53" ht="11.65" customHeight="1" x14ac:dyDescent="0.25">
      <c r="A222" s="285" t="s">
        <v>1859</v>
      </c>
      <c r="B222" s="285"/>
      <c r="C222" s="224"/>
      <c r="D222" s="224"/>
      <c r="E222" s="224"/>
      <c r="F222" s="224"/>
      <c r="G222" s="224"/>
      <c r="H222" s="224"/>
      <c r="I222" s="288">
        <v>13955</v>
      </c>
      <c r="J222" s="224"/>
      <c r="K222" s="224"/>
      <c r="L222" s="224"/>
      <c r="M222" s="224"/>
      <c r="N222" s="224"/>
      <c r="O222" s="224"/>
      <c r="P222" s="224"/>
      <c r="Q222" s="224"/>
      <c r="R222" s="224"/>
      <c r="S222" s="224"/>
      <c r="T222" s="224"/>
      <c r="U222" s="224"/>
      <c r="V222" s="289">
        <v>8.7718749999999998E-2</v>
      </c>
      <c r="W222" s="224"/>
      <c r="X222" s="224"/>
      <c r="Y222" s="224"/>
      <c r="Z222" s="224"/>
      <c r="AA222" s="224"/>
      <c r="AB222" s="224"/>
      <c r="AC222" s="224"/>
      <c r="AD222" s="224"/>
      <c r="AE222" s="224"/>
      <c r="AF222" s="224"/>
      <c r="AG222" s="290">
        <v>1794773940.5599999</v>
      </c>
      <c r="AH222" s="224"/>
      <c r="AI222" s="224"/>
      <c r="AJ222" s="224"/>
      <c r="AK222" s="224"/>
      <c r="AL222" s="224"/>
      <c r="AM222" s="224"/>
      <c r="AN222" s="224"/>
      <c r="AO222" s="224"/>
      <c r="AP222" s="224"/>
      <c r="AQ222" s="224"/>
      <c r="AR222" s="224"/>
      <c r="AS222" s="224"/>
      <c r="AT222" s="289">
        <v>6.7416000000000004E-2</v>
      </c>
      <c r="AU222" s="224"/>
      <c r="AV222" s="224"/>
      <c r="AW222" s="224"/>
      <c r="AX222" s="224"/>
      <c r="AY222" s="224"/>
      <c r="AZ222" s="224"/>
      <c r="BA222" s="224"/>
    </row>
    <row r="223" spans="1:53" ht="11.45" customHeight="1" x14ac:dyDescent="0.25">
      <c r="A223" s="285" t="s">
        <v>1860</v>
      </c>
      <c r="B223" s="285"/>
      <c r="C223" s="224"/>
      <c r="D223" s="224"/>
      <c r="E223" s="224"/>
      <c r="F223" s="224"/>
      <c r="G223" s="224"/>
      <c r="H223" s="224"/>
      <c r="I223" s="288">
        <v>51667</v>
      </c>
      <c r="J223" s="224"/>
      <c r="K223" s="224"/>
      <c r="L223" s="224"/>
      <c r="M223" s="224"/>
      <c r="N223" s="224"/>
      <c r="O223" s="224"/>
      <c r="P223" s="224"/>
      <c r="Q223" s="224"/>
      <c r="R223" s="224"/>
      <c r="S223" s="224"/>
      <c r="T223" s="224"/>
      <c r="U223" s="224"/>
      <c r="V223" s="289">
        <v>0.32476993999999998</v>
      </c>
      <c r="W223" s="224"/>
      <c r="X223" s="224"/>
      <c r="Y223" s="224"/>
      <c r="Z223" s="224"/>
      <c r="AA223" s="224"/>
      <c r="AB223" s="224"/>
      <c r="AC223" s="224"/>
      <c r="AD223" s="224"/>
      <c r="AE223" s="224"/>
      <c r="AF223" s="224"/>
      <c r="AG223" s="290">
        <v>10696185562.610001</v>
      </c>
      <c r="AH223" s="224"/>
      <c r="AI223" s="224"/>
      <c r="AJ223" s="224"/>
      <c r="AK223" s="224"/>
      <c r="AL223" s="224"/>
      <c r="AM223" s="224"/>
      <c r="AN223" s="224"/>
      <c r="AO223" s="224"/>
      <c r="AP223" s="224"/>
      <c r="AQ223" s="224"/>
      <c r="AR223" s="224"/>
      <c r="AS223" s="224"/>
      <c r="AT223" s="289">
        <v>0.40177299999999999</v>
      </c>
      <c r="AU223" s="224"/>
      <c r="AV223" s="224"/>
      <c r="AW223" s="224"/>
      <c r="AX223" s="224"/>
      <c r="AY223" s="224"/>
      <c r="AZ223" s="224"/>
      <c r="BA223" s="224"/>
    </row>
    <row r="224" spans="1:53" ht="11.45" customHeight="1" x14ac:dyDescent="0.25">
      <c r="A224" s="285" t="s">
        <v>1861</v>
      </c>
      <c r="B224" s="285"/>
      <c r="C224" s="224"/>
      <c r="D224" s="224"/>
      <c r="E224" s="224"/>
      <c r="F224" s="224"/>
      <c r="G224" s="224"/>
      <c r="H224" s="224"/>
      <c r="I224" s="288">
        <v>52939</v>
      </c>
      <c r="J224" s="224"/>
      <c r="K224" s="224"/>
      <c r="L224" s="224"/>
      <c r="M224" s="224"/>
      <c r="N224" s="224"/>
      <c r="O224" s="224"/>
      <c r="P224" s="224"/>
      <c r="Q224" s="224"/>
      <c r="R224" s="224"/>
      <c r="S224" s="224"/>
      <c r="T224" s="224"/>
      <c r="U224" s="224"/>
      <c r="V224" s="289">
        <v>0.33276550999999999</v>
      </c>
      <c r="W224" s="224"/>
      <c r="X224" s="224"/>
      <c r="Y224" s="224"/>
      <c r="Z224" s="224"/>
      <c r="AA224" s="224"/>
      <c r="AB224" s="224"/>
      <c r="AC224" s="224"/>
      <c r="AD224" s="224"/>
      <c r="AE224" s="224"/>
      <c r="AF224" s="224"/>
      <c r="AG224" s="290">
        <v>8321005771.04</v>
      </c>
      <c r="AH224" s="224"/>
      <c r="AI224" s="224"/>
      <c r="AJ224" s="224"/>
      <c r="AK224" s="224"/>
      <c r="AL224" s="224"/>
      <c r="AM224" s="224"/>
      <c r="AN224" s="224"/>
      <c r="AO224" s="224"/>
      <c r="AP224" s="224"/>
      <c r="AQ224" s="224"/>
      <c r="AR224" s="224"/>
      <c r="AS224" s="224"/>
      <c r="AT224" s="289">
        <v>0.312556</v>
      </c>
      <c r="AU224" s="224"/>
      <c r="AV224" s="224"/>
      <c r="AW224" s="224"/>
      <c r="AX224" s="224"/>
      <c r="AY224" s="224"/>
      <c r="AZ224" s="224"/>
      <c r="BA224" s="224"/>
    </row>
    <row r="225" spans="1:53" ht="11.65" customHeight="1" x14ac:dyDescent="0.25">
      <c r="A225" s="285" t="s">
        <v>1862</v>
      </c>
      <c r="B225" s="285"/>
      <c r="C225" s="224"/>
      <c r="D225" s="224"/>
      <c r="E225" s="224"/>
      <c r="F225" s="224"/>
      <c r="G225" s="224"/>
      <c r="H225" s="224"/>
      <c r="I225" s="288">
        <v>28215</v>
      </c>
      <c r="J225" s="224"/>
      <c r="K225" s="224"/>
      <c r="L225" s="224"/>
      <c r="M225" s="224"/>
      <c r="N225" s="224"/>
      <c r="O225" s="224"/>
      <c r="P225" s="224"/>
      <c r="Q225" s="224"/>
      <c r="R225" s="224"/>
      <c r="S225" s="224"/>
      <c r="T225" s="224"/>
      <c r="U225" s="224"/>
      <c r="V225" s="289">
        <v>0.17735466999999999</v>
      </c>
      <c r="W225" s="224"/>
      <c r="X225" s="224"/>
      <c r="Y225" s="224"/>
      <c r="Z225" s="224"/>
      <c r="AA225" s="224"/>
      <c r="AB225" s="224"/>
      <c r="AC225" s="224"/>
      <c r="AD225" s="224"/>
      <c r="AE225" s="224"/>
      <c r="AF225" s="224"/>
      <c r="AG225" s="290">
        <v>4022091313.5599999</v>
      </c>
      <c r="AH225" s="224"/>
      <c r="AI225" s="224"/>
      <c r="AJ225" s="224"/>
      <c r="AK225" s="224"/>
      <c r="AL225" s="224"/>
      <c r="AM225" s="224"/>
      <c r="AN225" s="224"/>
      <c r="AO225" s="224"/>
      <c r="AP225" s="224"/>
      <c r="AQ225" s="224"/>
      <c r="AR225" s="224"/>
      <c r="AS225" s="224"/>
      <c r="AT225" s="289">
        <v>0.15107899999999999</v>
      </c>
      <c r="AU225" s="224"/>
      <c r="AV225" s="224"/>
      <c r="AW225" s="224"/>
      <c r="AX225" s="224"/>
      <c r="AY225" s="224"/>
      <c r="AZ225" s="224"/>
      <c r="BA225" s="224"/>
    </row>
    <row r="226" spans="1:53" ht="11.45" customHeight="1" x14ac:dyDescent="0.25">
      <c r="A226" s="285" t="s">
        <v>1863</v>
      </c>
      <c r="B226" s="285"/>
      <c r="C226" s="224"/>
      <c r="D226" s="224"/>
      <c r="E226" s="224"/>
      <c r="F226" s="224"/>
      <c r="G226" s="224"/>
      <c r="H226" s="224"/>
      <c r="I226" s="288">
        <v>6664</v>
      </c>
      <c r="J226" s="224"/>
      <c r="K226" s="224"/>
      <c r="L226" s="224"/>
      <c r="M226" s="224"/>
      <c r="N226" s="224"/>
      <c r="O226" s="224"/>
      <c r="P226" s="224"/>
      <c r="Q226" s="224"/>
      <c r="R226" s="224"/>
      <c r="S226" s="224"/>
      <c r="T226" s="224"/>
      <c r="U226" s="224"/>
      <c r="V226" s="289">
        <v>4.1888769999999999E-2</v>
      </c>
      <c r="W226" s="224"/>
      <c r="X226" s="224"/>
      <c r="Y226" s="224"/>
      <c r="Z226" s="224"/>
      <c r="AA226" s="224"/>
      <c r="AB226" s="224"/>
      <c r="AC226" s="224"/>
      <c r="AD226" s="224"/>
      <c r="AE226" s="224"/>
      <c r="AF226" s="224"/>
      <c r="AG226" s="290">
        <v>720108115.02999997</v>
      </c>
      <c r="AH226" s="224"/>
      <c r="AI226" s="224"/>
      <c r="AJ226" s="224"/>
      <c r="AK226" s="224"/>
      <c r="AL226" s="224"/>
      <c r="AM226" s="224"/>
      <c r="AN226" s="224"/>
      <c r="AO226" s="224"/>
      <c r="AP226" s="224"/>
      <c r="AQ226" s="224"/>
      <c r="AR226" s="224"/>
      <c r="AS226" s="224"/>
      <c r="AT226" s="289">
        <v>2.7049E-2</v>
      </c>
      <c r="AU226" s="224"/>
      <c r="AV226" s="224"/>
      <c r="AW226" s="224"/>
      <c r="AX226" s="224"/>
      <c r="AY226" s="224"/>
      <c r="AZ226" s="224"/>
      <c r="BA226" s="224"/>
    </row>
    <row r="227" spans="1:53" ht="11.65" customHeight="1" x14ac:dyDescent="0.25">
      <c r="A227" s="285" t="s">
        <v>1864</v>
      </c>
      <c r="B227" s="285"/>
      <c r="C227" s="224"/>
      <c r="D227" s="224"/>
      <c r="E227" s="224"/>
      <c r="F227" s="224"/>
      <c r="G227" s="224"/>
      <c r="H227" s="224"/>
      <c r="I227" s="288">
        <v>90</v>
      </c>
      <c r="J227" s="224"/>
      <c r="K227" s="224"/>
      <c r="L227" s="224"/>
      <c r="M227" s="224"/>
      <c r="N227" s="224"/>
      <c r="O227" s="224"/>
      <c r="P227" s="224"/>
      <c r="Q227" s="224"/>
      <c r="R227" s="224"/>
      <c r="S227" s="224"/>
      <c r="T227" s="224"/>
      <c r="U227" s="224"/>
      <c r="V227" s="289">
        <v>5.6572000000000002E-4</v>
      </c>
      <c r="W227" s="224"/>
      <c r="X227" s="224"/>
      <c r="Y227" s="224"/>
      <c r="Z227" s="224"/>
      <c r="AA227" s="224"/>
      <c r="AB227" s="224"/>
      <c r="AC227" s="224"/>
      <c r="AD227" s="224"/>
      <c r="AE227" s="224"/>
      <c r="AF227" s="224"/>
      <c r="AG227" s="290">
        <v>5667034.4800000004</v>
      </c>
      <c r="AH227" s="224"/>
      <c r="AI227" s="224"/>
      <c r="AJ227" s="224"/>
      <c r="AK227" s="224"/>
      <c r="AL227" s="224"/>
      <c r="AM227" s="224"/>
      <c r="AN227" s="224"/>
      <c r="AO227" s="224"/>
      <c r="AP227" s="224"/>
      <c r="AQ227" s="224"/>
      <c r="AR227" s="224"/>
      <c r="AS227" s="224"/>
      <c r="AT227" s="289">
        <v>2.13E-4</v>
      </c>
      <c r="AU227" s="224"/>
      <c r="AV227" s="224"/>
      <c r="AW227" s="224"/>
      <c r="AX227" s="224"/>
      <c r="AY227" s="224"/>
      <c r="AZ227" s="224"/>
      <c r="BA227" s="224"/>
    </row>
    <row r="228" spans="1:53" ht="11.45" customHeight="1" thickBot="1" x14ac:dyDescent="0.3">
      <c r="A228" s="285" t="s">
        <v>1865</v>
      </c>
      <c r="B228" s="285"/>
      <c r="C228" s="224"/>
      <c r="D228" s="224"/>
      <c r="E228" s="224"/>
      <c r="F228" s="224"/>
      <c r="G228" s="224"/>
      <c r="H228" s="224"/>
      <c r="I228" s="288">
        <v>1108</v>
      </c>
      <c r="J228" s="224"/>
      <c r="K228" s="224"/>
      <c r="L228" s="224"/>
      <c r="M228" s="224"/>
      <c r="N228" s="224"/>
      <c r="O228" s="224"/>
      <c r="P228" s="224"/>
      <c r="Q228" s="224"/>
      <c r="R228" s="224"/>
      <c r="S228" s="224"/>
      <c r="T228" s="224"/>
      <c r="U228" s="224"/>
      <c r="V228" s="289">
        <v>6.9646999999999999E-3</v>
      </c>
      <c r="W228" s="224"/>
      <c r="X228" s="224"/>
      <c r="Y228" s="224"/>
      <c r="Z228" s="224"/>
      <c r="AA228" s="224"/>
      <c r="AB228" s="224"/>
      <c r="AC228" s="224"/>
      <c r="AD228" s="224"/>
      <c r="AE228" s="224"/>
      <c r="AF228" s="224"/>
      <c r="AG228" s="290">
        <v>117022932.73</v>
      </c>
      <c r="AH228" s="224"/>
      <c r="AI228" s="224"/>
      <c r="AJ228" s="224"/>
      <c r="AK228" s="224"/>
      <c r="AL228" s="224"/>
      <c r="AM228" s="224"/>
      <c r="AN228" s="224"/>
      <c r="AO228" s="224"/>
      <c r="AP228" s="224"/>
      <c r="AQ228" s="224"/>
      <c r="AR228" s="224"/>
      <c r="AS228" s="224"/>
      <c r="AT228" s="289">
        <v>4.3959999999999997E-3</v>
      </c>
      <c r="AU228" s="224"/>
      <c r="AV228" s="224"/>
      <c r="AW228" s="224"/>
      <c r="AX228" s="224"/>
      <c r="AY228" s="224"/>
      <c r="AZ228" s="224"/>
      <c r="BA228" s="224"/>
    </row>
    <row r="229" spans="1:53" ht="11.45" customHeight="1" thickTop="1" x14ac:dyDescent="0.25">
      <c r="A229" s="280" t="s">
        <v>259</v>
      </c>
      <c r="B229" s="280"/>
      <c r="C229" s="224"/>
      <c r="D229" s="224"/>
      <c r="E229" s="224"/>
      <c r="F229" s="224"/>
      <c r="G229" s="224"/>
      <c r="H229" s="224"/>
      <c r="I229" s="281">
        <v>159088</v>
      </c>
      <c r="J229" s="282"/>
      <c r="K229" s="282"/>
      <c r="L229" s="282"/>
      <c r="M229" s="282"/>
      <c r="N229" s="282"/>
      <c r="O229" s="282"/>
      <c r="P229" s="282"/>
      <c r="Q229" s="282"/>
      <c r="R229" s="282"/>
      <c r="S229" s="282"/>
      <c r="T229" s="282"/>
      <c r="U229" s="282"/>
      <c r="V229" s="283">
        <v>1</v>
      </c>
      <c r="W229" s="282"/>
      <c r="X229" s="282"/>
      <c r="Y229" s="282"/>
      <c r="Z229" s="282"/>
      <c r="AA229" s="282"/>
      <c r="AB229" s="282"/>
      <c r="AC229" s="282"/>
      <c r="AD229" s="282"/>
      <c r="AE229" s="282"/>
      <c r="AF229" s="282"/>
      <c r="AG229" s="284">
        <v>26622458410.889999</v>
      </c>
      <c r="AH229" s="282"/>
      <c r="AI229" s="282"/>
      <c r="AJ229" s="282"/>
      <c r="AK229" s="282"/>
      <c r="AL229" s="282"/>
      <c r="AM229" s="282"/>
      <c r="AN229" s="282"/>
      <c r="AO229" s="282"/>
      <c r="AP229" s="282"/>
      <c r="AQ229" s="282"/>
      <c r="AR229" s="282"/>
      <c r="AS229" s="282"/>
      <c r="AT229" s="283">
        <v>1.0000009999999999</v>
      </c>
      <c r="AU229" s="282"/>
      <c r="AV229" s="282"/>
      <c r="AW229" s="282"/>
      <c r="AX229" s="282"/>
      <c r="AY229" s="282"/>
      <c r="AZ229" s="282"/>
      <c r="BA229" s="282"/>
    </row>
    <row r="230" spans="1:53" ht="11.65" customHeight="1" x14ac:dyDescent="0.25">
      <c r="A230" s="285" t="s">
        <v>1636</v>
      </c>
      <c r="B230" s="285"/>
      <c r="C230" s="224"/>
      <c r="D230" s="224"/>
      <c r="E230" s="224"/>
      <c r="F230" s="224"/>
      <c r="G230" s="224"/>
      <c r="H230" s="224"/>
      <c r="I230" s="291" t="s">
        <v>1636</v>
      </c>
      <c r="J230" s="224"/>
      <c r="K230" s="224"/>
      <c r="L230" s="224"/>
      <c r="M230" s="224"/>
      <c r="N230" s="224"/>
      <c r="O230" s="224"/>
      <c r="P230" s="224"/>
      <c r="Q230" s="224"/>
      <c r="R230" s="224"/>
      <c r="S230" s="224"/>
      <c r="T230" s="224"/>
      <c r="U230" s="224"/>
      <c r="V230" s="291" t="s">
        <v>1636</v>
      </c>
      <c r="W230" s="224"/>
      <c r="X230" s="224"/>
      <c r="Y230" s="224"/>
      <c r="Z230" s="224"/>
      <c r="AA230" s="224"/>
      <c r="AB230" s="224"/>
      <c r="AC230" s="224"/>
      <c r="AD230" s="224"/>
      <c r="AE230" s="224"/>
      <c r="AF230" s="224"/>
      <c r="AG230" s="291" t="s">
        <v>1636</v>
      </c>
      <c r="AH230" s="224"/>
      <c r="AI230" s="224"/>
      <c r="AJ230" s="224"/>
      <c r="AK230" s="224"/>
      <c r="AL230" s="224"/>
      <c r="AM230" s="224"/>
      <c r="AN230" s="224"/>
      <c r="AO230" s="224"/>
      <c r="AP230" s="224"/>
      <c r="AQ230" s="224"/>
      <c r="AR230" s="224"/>
      <c r="AS230" s="224"/>
      <c r="AT230" s="291" t="s">
        <v>1636</v>
      </c>
      <c r="AU230" s="224"/>
      <c r="AV230" s="224"/>
      <c r="AW230" s="224"/>
      <c r="AX230" s="224"/>
      <c r="AY230" s="224"/>
      <c r="AZ230" s="224"/>
      <c r="BA230" s="224"/>
    </row>
    <row r="231" spans="1:53" ht="14.45" customHeight="1" x14ac:dyDescent="0.25">
      <c r="A231" s="292" t="s">
        <v>1866</v>
      </c>
      <c r="B231" s="292"/>
      <c r="C231" s="224"/>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4"/>
      <c r="AE231" s="224"/>
      <c r="AF231" s="224"/>
      <c r="AG231" s="224"/>
      <c r="AH231" s="224"/>
      <c r="AI231" s="224"/>
      <c r="AJ231" s="224"/>
      <c r="AK231" s="224"/>
      <c r="AL231" s="224"/>
      <c r="AM231" s="224"/>
      <c r="AN231" s="224"/>
      <c r="AO231" s="224"/>
      <c r="AP231" s="224"/>
      <c r="AQ231" s="224"/>
      <c r="AR231" s="224"/>
      <c r="AS231" s="224"/>
      <c r="AT231" s="224"/>
      <c r="AU231" s="224"/>
      <c r="AV231" s="224"/>
      <c r="AW231" s="224"/>
      <c r="AX231" s="224"/>
      <c r="AY231" s="224"/>
      <c r="AZ231" s="224"/>
      <c r="BA231" s="224"/>
    </row>
    <row r="232" spans="1:53" ht="18" customHeight="1" x14ac:dyDescent="0.25">
      <c r="A232" s="286" t="s">
        <v>1867</v>
      </c>
      <c r="B232" s="286"/>
      <c r="C232" s="224"/>
      <c r="D232" s="224"/>
      <c r="E232" s="224"/>
      <c r="F232" s="224"/>
      <c r="G232" s="224"/>
      <c r="H232" s="224"/>
      <c r="I232" s="287" t="s">
        <v>935</v>
      </c>
      <c r="J232" s="224"/>
      <c r="K232" s="224"/>
      <c r="L232" s="224"/>
      <c r="M232" s="224"/>
      <c r="N232" s="224"/>
      <c r="O232" s="224"/>
      <c r="P232" s="224"/>
      <c r="Q232" s="224"/>
      <c r="R232" s="224"/>
      <c r="S232" s="224"/>
      <c r="T232" s="224"/>
      <c r="U232" s="224"/>
      <c r="V232" s="287" t="s">
        <v>1828</v>
      </c>
      <c r="W232" s="224"/>
      <c r="X232" s="224"/>
      <c r="Y232" s="224"/>
      <c r="Z232" s="224"/>
      <c r="AA232" s="224"/>
      <c r="AB232" s="224"/>
      <c r="AC232" s="224"/>
      <c r="AD232" s="224"/>
      <c r="AE232" s="224"/>
      <c r="AF232" s="224"/>
      <c r="AG232" s="287" t="s">
        <v>1829</v>
      </c>
      <c r="AH232" s="224"/>
      <c r="AI232" s="224"/>
      <c r="AJ232" s="224"/>
      <c r="AK232" s="224"/>
      <c r="AL232" s="224"/>
      <c r="AM232" s="224"/>
      <c r="AN232" s="224"/>
      <c r="AO232" s="224"/>
      <c r="AP232" s="224"/>
      <c r="AQ232" s="224"/>
      <c r="AR232" s="224"/>
      <c r="AS232" s="224"/>
      <c r="AT232" s="287" t="s">
        <v>1828</v>
      </c>
      <c r="AU232" s="224"/>
      <c r="AV232" s="224"/>
      <c r="AW232" s="224"/>
      <c r="AX232" s="224"/>
      <c r="AY232" s="224"/>
      <c r="AZ232" s="224"/>
      <c r="BA232" s="224"/>
    </row>
    <row r="233" spans="1:53" ht="11.45" customHeight="1" x14ac:dyDescent="0.25">
      <c r="A233" s="285" t="s">
        <v>1662</v>
      </c>
      <c r="B233" s="285"/>
      <c r="C233" s="224"/>
      <c r="D233" s="224"/>
      <c r="E233" s="224"/>
      <c r="F233" s="224"/>
      <c r="G233" s="224"/>
      <c r="H233" s="224"/>
      <c r="I233" s="288">
        <v>68019</v>
      </c>
      <c r="J233" s="224"/>
      <c r="K233" s="224"/>
      <c r="L233" s="224"/>
      <c r="M233" s="224"/>
      <c r="N233" s="224"/>
      <c r="O233" s="224"/>
      <c r="P233" s="224"/>
      <c r="Q233" s="224"/>
      <c r="R233" s="224"/>
      <c r="S233" s="224"/>
      <c r="T233" s="224"/>
      <c r="U233" s="224"/>
      <c r="V233" s="289">
        <v>0.42755581999999998</v>
      </c>
      <c r="W233" s="224"/>
      <c r="X233" s="224"/>
      <c r="Y233" s="224"/>
      <c r="Z233" s="224"/>
      <c r="AA233" s="224"/>
      <c r="AB233" s="224"/>
      <c r="AC233" s="224"/>
      <c r="AD233" s="224"/>
      <c r="AE233" s="224"/>
      <c r="AF233" s="224"/>
      <c r="AG233" s="290">
        <v>3203300876.8000002</v>
      </c>
      <c r="AH233" s="224"/>
      <c r="AI233" s="224"/>
      <c r="AJ233" s="224"/>
      <c r="AK233" s="224"/>
      <c r="AL233" s="224"/>
      <c r="AM233" s="224"/>
      <c r="AN233" s="224"/>
      <c r="AO233" s="224"/>
      <c r="AP233" s="224"/>
      <c r="AQ233" s="224"/>
      <c r="AR233" s="224"/>
      <c r="AS233" s="224"/>
      <c r="AT233" s="289">
        <v>0.120323</v>
      </c>
      <c r="AU233" s="224"/>
      <c r="AV233" s="224"/>
      <c r="AW233" s="224"/>
      <c r="AX233" s="224"/>
      <c r="AY233" s="224"/>
      <c r="AZ233" s="224"/>
      <c r="BA233" s="224"/>
    </row>
    <row r="234" spans="1:53" ht="11.65" customHeight="1" x14ac:dyDescent="0.25">
      <c r="A234" s="285" t="s">
        <v>1868</v>
      </c>
      <c r="B234" s="285"/>
      <c r="C234" s="224"/>
      <c r="D234" s="224"/>
      <c r="E234" s="224"/>
      <c r="F234" s="224"/>
      <c r="G234" s="224"/>
      <c r="H234" s="224"/>
      <c r="I234" s="288">
        <v>24678</v>
      </c>
      <c r="J234" s="224"/>
      <c r="K234" s="224"/>
      <c r="L234" s="224"/>
      <c r="M234" s="224"/>
      <c r="N234" s="224"/>
      <c r="O234" s="224"/>
      <c r="P234" s="224"/>
      <c r="Q234" s="224"/>
      <c r="R234" s="224"/>
      <c r="S234" s="224"/>
      <c r="T234" s="224"/>
      <c r="U234" s="224"/>
      <c r="V234" s="289">
        <v>0.15512169000000001</v>
      </c>
      <c r="W234" s="224"/>
      <c r="X234" s="224"/>
      <c r="Y234" s="224"/>
      <c r="Z234" s="224"/>
      <c r="AA234" s="224"/>
      <c r="AB234" s="224"/>
      <c r="AC234" s="224"/>
      <c r="AD234" s="224"/>
      <c r="AE234" s="224"/>
      <c r="AF234" s="224"/>
      <c r="AG234" s="290">
        <v>3072845451.6700001</v>
      </c>
      <c r="AH234" s="224"/>
      <c r="AI234" s="224"/>
      <c r="AJ234" s="224"/>
      <c r="AK234" s="224"/>
      <c r="AL234" s="224"/>
      <c r="AM234" s="224"/>
      <c r="AN234" s="224"/>
      <c r="AO234" s="224"/>
      <c r="AP234" s="224"/>
      <c r="AQ234" s="224"/>
      <c r="AR234" s="224"/>
      <c r="AS234" s="224"/>
      <c r="AT234" s="289">
        <v>0.115423</v>
      </c>
      <c r="AU234" s="224"/>
      <c r="AV234" s="224"/>
      <c r="AW234" s="224"/>
      <c r="AX234" s="224"/>
      <c r="AY234" s="224"/>
      <c r="AZ234" s="224"/>
      <c r="BA234" s="224"/>
    </row>
    <row r="235" spans="1:53" ht="11.45" customHeight="1" x14ac:dyDescent="0.25">
      <c r="A235" s="285" t="s">
        <v>1869</v>
      </c>
      <c r="B235" s="285"/>
      <c r="C235" s="224"/>
      <c r="D235" s="224"/>
      <c r="E235" s="224"/>
      <c r="F235" s="224"/>
      <c r="G235" s="224"/>
      <c r="H235" s="224"/>
      <c r="I235" s="288">
        <v>18903</v>
      </c>
      <c r="J235" s="224"/>
      <c r="K235" s="224"/>
      <c r="L235" s="224"/>
      <c r="M235" s="224"/>
      <c r="N235" s="224"/>
      <c r="O235" s="224"/>
      <c r="P235" s="224"/>
      <c r="Q235" s="224"/>
      <c r="R235" s="224"/>
      <c r="S235" s="224"/>
      <c r="T235" s="224"/>
      <c r="U235" s="224"/>
      <c r="V235" s="289">
        <v>0.11882102999999999</v>
      </c>
      <c r="W235" s="224"/>
      <c r="X235" s="224"/>
      <c r="Y235" s="224"/>
      <c r="Z235" s="224"/>
      <c r="AA235" s="224"/>
      <c r="AB235" s="224"/>
      <c r="AC235" s="224"/>
      <c r="AD235" s="224"/>
      <c r="AE235" s="224"/>
      <c r="AF235" s="224"/>
      <c r="AG235" s="290">
        <v>3286642499.3200002</v>
      </c>
      <c r="AH235" s="224"/>
      <c r="AI235" s="224"/>
      <c r="AJ235" s="224"/>
      <c r="AK235" s="224"/>
      <c r="AL235" s="224"/>
      <c r="AM235" s="224"/>
      <c r="AN235" s="224"/>
      <c r="AO235" s="224"/>
      <c r="AP235" s="224"/>
      <c r="AQ235" s="224"/>
      <c r="AR235" s="224"/>
      <c r="AS235" s="224"/>
      <c r="AT235" s="289">
        <v>0.12345399999999999</v>
      </c>
      <c r="AU235" s="224"/>
      <c r="AV235" s="224"/>
      <c r="AW235" s="224"/>
      <c r="AX235" s="224"/>
      <c r="AY235" s="224"/>
      <c r="AZ235" s="224"/>
      <c r="BA235" s="224"/>
    </row>
    <row r="236" spans="1:53" ht="11.45" customHeight="1" x14ac:dyDescent="0.25">
      <c r="A236" s="285" t="s">
        <v>1870</v>
      </c>
      <c r="B236" s="285"/>
      <c r="C236" s="224"/>
      <c r="D236" s="224"/>
      <c r="E236" s="224"/>
      <c r="F236" s="224"/>
      <c r="G236" s="224"/>
      <c r="H236" s="224"/>
      <c r="I236" s="288">
        <v>13468</v>
      </c>
      <c r="J236" s="224"/>
      <c r="K236" s="224"/>
      <c r="L236" s="224"/>
      <c r="M236" s="224"/>
      <c r="N236" s="224"/>
      <c r="O236" s="224"/>
      <c r="P236" s="224"/>
      <c r="Q236" s="224"/>
      <c r="R236" s="224"/>
      <c r="S236" s="224"/>
      <c r="T236" s="224"/>
      <c r="U236" s="224"/>
      <c r="V236" s="289">
        <v>8.4657549999999998E-2</v>
      </c>
      <c r="W236" s="224"/>
      <c r="X236" s="224"/>
      <c r="Y236" s="224"/>
      <c r="Z236" s="224"/>
      <c r="AA236" s="224"/>
      <c r="AB236" s="224"/>
      <c r="AC236" s="224"/>
      <c r="AD236" s="224"/>
      <c r="AE236" s="224"/>
      <c r="AF236" s="224"/>
      <c r="AG236" s="290">
        <v>3016878744.4200001</v>
      </c>
      <c r="AH236" s="224"/>
      <c r="AI236" s="224"/>
      <c r="AJ236" s="224"/>
      <c r="AK236" s="224"/>
      <c r="AL236" s="224"/>
      <c r="AM236" s="224"/>
      <c r="AN236" s="224"/>
      <c r="AO236" s="224"/>
      <c r="AP236" s="224"/>
      <c r="AQ236" s="224"/>
      <c r="AR236" s="224"/>
      <c r="AS236" s="224"/>
      <c r="AT236" s="289">
        <v>0.11332100000000001</v>
      </c>
      <c r="AU236" s="224"/>
      <c r="AV236" s="224"/>
      <c r="AW236" s="224"/>
      <c r="AX236" s="224"/>
      <c r="AY236" s="224"/>
      <c r="AZ236" s="224"/>
      <c r="BA236" s="224"/>
    </row>
    <row r="237" spans="1:53" ht="11.65" customHeight="1" x14ac:dyDescent="0.25">
      <c r="A237" s="285" t="s">
        <v>1871</v>
      </c>
      <c r="B237" s="285"/>
      <c r="C237" s="224"/>
      <c r="D237" s="224"/>
      <c r="E237" s="224"/>
      <c r="F237" s="224"/>
      <c r="G237" s="224"/>
      <c r="H237" s="224"/>
      <c r="I237" s="288">
        <v>9638</v>
      </c>
      <c r="J237" s="224"/>
      <c r="K237" s="224"/>
      <c r="L237" s="224"/>
      <c r="M237" s="224"/>
      <c r="N237" s="224"/>
      <c r="O237" s="224"/>
      <c r="P237" s="224"/>
      <c r="Q237" s="224"/>
      <c r="R237" s="224"/>
      <c r="S237" s="224"/>
      <c r="T237" s="224"/>
      <c r="U237" s="224"/>
      <c r="V237" s="289">
        <v>6.0582820000000003E-2</v>
      </c>
      <c r="W237" s="224"/>
      <c r="X237" s="224"/>
      <c r="Y237" s="224"/>
      <c r="Z237" s="224"/>
      <c r="AA237" s="224"/>
      <c r="AB237" s="224"/>
      <c r="AC237" s="224"/>
      <c r="AD237" s="224"/>
      <c r="AE237" s="224"/>
      <c r="AF237" s="224"/>
      <c r="AG237" s="290">
        <v>2637628273.3400002</v>
      </c>
      <c r="AH237" s="224"/>
      <c r="AI237" s="224"/>
      <c r="AJ237" s="224"/>
      <c r="AK237" s="224"/>
      <c r="AL237" s="224"/>
      <c r="AM237" s="224"/>
      <c r="AN237" s="224"/>
      <c r="AO237" s="224"/>
      <c r="AP237" s="224"/>
      <c r="AQ237" s="224"/>
      <c r="AR237" s="224"/>
      <c r="AS237" s="224"/>
      <c r="AT237" s="289">
        <v>9.9074999999999996E-2</v>
      </c>
      <c r="AU237" s="224"/>
      <c r="AV237" s="224"/>
      <c r="AW237" s="224"/>
      <c r="AX237" s="224"/>
      <c r="AY237" s="224"/>
      <c r="AZ237" s="224"/>
      <c r="BA237" s="224"/>
    </row>
    <row r="238" spans="1:53" ht="11.45" customHeight="1" x14ac:dyDescent="0.25">
      <c r="A238" s="285" t="s">
        <v>1872</v>
      </c>
      <c r="B238" s="285"/>
      <c r="C238" s="224"/>
      <c r="D238" s="224"/>
      <c r="E238" s="224"/>
      <c r="F238" s="224"/>
      <c r="G238" s="224"/>
      <c r="H238" s="224"/>
      <c r="I238" s="288">
        <v>6581</v>
      </c>
      <c r="J238" s="224"/>
      <c r="K238" s="224"/>
      <c r="L238" s="224"/>
      <c r="M238" s="224"/>
      <c r="N238" s="224"/>
      <c r="O238" s="224"/>
      <c r="P238" s="224"/>
      <c r="Q238" s="224"/>
      <c r="R238" s="224"/>
      <c r="S238" s="224"/>
      <c r="T238" s="224"/>
      <c r="U238" s="224"/>
      <c r="V238" s="289">
        <v>4.1367040000000001E-2</v>
      </c>
      <c r="W238" s="224"/>
      <c r="X238" s="224"/>
      <c r="Y238" s="224"/>
      <c r="Z238" s="224"/>
      <c r="AA238" s="224"/>
      <c r="AB238" s="224"/>
      <c r="AC238" s="224"/>
      <c r="AD238" s="224"/>
      <c r="AE238" s="224"/>
      <c r="AF238" s="224"/>
      <c r="AG238" s="290">
        <v>2132037271.53</v>
      </c>
      <c r="AH238" s="224"/>
      <c r="AI238" s="224"/>
      <c r="AJ238" s="224"/>
      <c r="AK238" s="224"/>
      <c r="AL238" s="224"/>
      <c r="AM238" s="224"/>
      <c r="AN238" s="224"/>
      <c r="AO238" s="224"/>
      <c r="AP238" s="224"/>
      <c r="AQ238" s="224"/>
      <c r="AR238" s="224"/>
      <c r="AS238" s="224"/>
      <c r="AT238" s="289">
        <v>8.0084000000000002E-2</v>
      </c>
      <c r="AU238" s="224"/>
      <c r="AV238" s="224"/>
      <c r="AW238" s="224"/>
      <c r="AX238" s="224"/>
      <c r="AY238" s="224"/>
      <c r="AZ238" s="224"/>
      <c r="BA238" s="224"/>
    </row>
    <row r="239" spans="1:53" ht="11.65" customHeight="1" x14ac:dyDescent="0.25">
      <c r="A239" s="285" t="s">
        <v>1873</v>
      </c>
      <c r="B239" s="285"/>
      <c r="C239" s="224"/>
      <c r="D239" s="224"/>
      <c r="E239" s="224"/>
      <c r="F239" s="224"/>
      <c r="G239" s="224"/>
      <c r="H239" s="224"/>
      <c r="I239" s="288">
        <v>4622</v>
      </c>
      <c r="J239" s="224"/>
      <c r="K239" s="224"/>
      <c r="L239" s="224"/>
      <c r="M239" s="224"/>
      <c r="N239" s="224"/>
      <c r="O239" s="224"/>
      <c r="P239" s="224"/>
      <c r="Q239" s="224"/>
      <c r="R239" s="224"/>
      <c r="S239" s="224"/>
      <c r="T239" s="224"/>
      <c r="U239" s="224"/>
      <c r="V239" s="289">
        <v>2.9053099999999998E-2</v>
      </c>
      <c r="W239" s="224"/>
      <c r="X239" s="224"/>
      <c r="Y239" s="224"/>
      <c r="Z239" s="224"/>
      <c r="AA239" s="224"/>
      <c r="AB239" s="224"/>
      <c r="AC239" s="224"/>
      <c r="AD239" s="224"/>
      <c r="AE239" s="224"/>
      <c r="AF239" s="224"/>
      <c r="AG239" s="290">
        <v>1728705867.76</v>
      </c>
      <c r="AH239" s="224"/>
      <c r="AI239" s="224"/>
      <c r="AJ239" s="224"/>
      <c r="AK239" s="224"/>
      <c r="AL239" s="224"/>
      <c r="AM239" s="224"/>
      <c r="AN239" s="224"/>
      <c r="AO239" s="224"/>
      <c r="AP239" s="224"/>
      <c r="AQ239" s="224"/>
      <c r="AR239" s="224"/>
      <c r="AS239" s="224"/>
      <c r="AT239" s="289">
        <v>6.4934000000000006E-2</v>
      </c>
      <c r="AU239" s="224"/>
      <c r="AV239" s="224"/>
      <c r="AW239" s="224"/>
      <c r="AX239" s="224"/>
      <c r="AY239" s="224"/>
      <c r="AZ239" s="224"/>
      <c r="BA239" s="224"/>
    </row>
    <row r="240" spans="1:53" ht="11.45" customHeight="1" x14ac:dyDescent="0.25">
      <c r="A240" s="285" t="s">
        <v>1874</v>
      </c>
      <c r="B240" s="285"/>
      <c r="C240" s="224"/>
      <c r="D240" s="224"/>
      <c r="E240" s="224"/>
      <c r="F240" s="224"/>
      <c r="G240" s="224"/>
      <c r="H240" s="224"/>
      <c r="I240" s="288">
        <v>3443</v>
      </c>
      <c r="J240" s="224"/>
      <c r="K240" s="224"/>
      <c r="L240" s="224"/>
      <c r="M240" s="224"/>
      <c r="N240" s="224"/>
      <c r="O240" s="224"/>
      <c r="P240" s="224"/>
      <c r="Q240" s="224"/>
      <c r="R240" s="224"/>
      <c r="S240" s="224"/>
      <c r="T240" s="224"/>
      <c r="U240" s="224"/>
      <c r="V240" s="289">
        <v>2.1642109999999999E-2</v>
      </c>
      <c r="W240" s="224"/>
      <c r="X240" s="224"/>
      <c r="Y240" s="224"/>
      <c r="Z240" s="224"/>
      <c r="AA240" s="224"/>
      <c r="AB240" s="224"/>
      <c r="AC240" s="224"/>
      <c r="AD240" s="224"/>
      <c r="AE240" s="224"/>
      <c r="AF240" s="224"/>
      <c r="AG240" s="290">
        <v>1459832593.6199999</v>
      </c>
      <c r="AH240" s="224"/>
      <c r="AI240" s="224"/>
      <c r="AJ240" s="224"/>
      <c r="AK240" s="224"/>
      <c r="AL240" s="224"/>
      <c r="AM240" s="224"/>
      <c r="AN240" s="224"/>
      <c r="AO240" s="224"/>
      <c r="AP240" s="224"/>
      <c r="AQ240" s="224"/>
      <c r="AR240" s="224"/>
      <c r="AS240" s="224"/>
      <c r="AT240" s="289">
        <v>5.4835000000000002E-2</v>
      </c>
      <c r="AU240" s="224"/>
      <c r="AV240" s="224"/>
      <c r="AW240" s="224"/>
      <c r="AX240" s="224"/>
      <c r="AY240" s="224"/>
      <c r="AZ240" s="224"/>
      <c r="BA240" s="224"/>
    </row>
    <row r="241" spans="1:53" ht="11.45" customHeight="1" x14ac:dyDescent="0.25">
      <c r="A241" s="285" t="s">
        <v>1875</v>
      </c>
      <c r="B241" s="285"/>
      <c r="C241" s="224"/>
      <c r="D241" s="224"/>
      <c r="E241" s="224"/>
      <c r="F241" s="224"/>
      <c r="G241" s="224"/>
      <c r="H241" s="224"/>
      <c r="I241" s="288">
        <v>2534</v>
      </c>
      <c r="J241" s="224"/>
      <c r="K241" s="224"/>
      <c r="L241" s="224"/>
      <c r="M241" s="224"/>
      <c r="N241" s="224"/>
      <c r="O241" s="224"/>
      <c r="P241" s="224"/>
      <c r="Q241" s="224"/>
      <c r="R241" s="224"/>
      <c r="S241" s="224"/>
      <c r="T241" s="224"/>
      <c r="U241" s="224"/>
      <c r="V241" s="289">
        <v>1.5928290000000001E-2</v>
      </c>
      <c r="W241" s="224"/>
      <c r="X241" s="224"/>
      <c r="Y241" s="224"/>
      <c r="Z241" s="224"/>
      <c r="AA241" s="224"/>
      <c r="AB241" s="224"/>
      <c r="AC241" s="224"/>
      <c r="AD241" s="224"/>
      <c r="AE241" s="224"/>
      <c r="AF241" s="224"/>
      <c r="AG241" s="290">
        <v>1199839995.9300001</v>
      </c>
      <c r="AH241" s="224"/>
      <c r="AI241" s="224"/>
      <c r="AJ241" s="224"/>
      <c r="AK241" s="224"/>
      <c r="AL241" s="224"/>
      <c r="AM241" s="224"/>
      <c r="AN241" s="224"/>
      <c r="AO241" s="224"/>
      <c r="AP241" s="224"/>
      <c r="AQ241" s="224"/>
      <c r="AR241" s="224"/>
      <c r="AS241" s="224"/>
      <c r="AT241" s="289">
        <v>4.5068999999999998E-2</v>
      </c>
      <c r="AU241" s="224"/>
      <c r="AV241" s="224"/>
      <c r="AW241" s="224"/>
      <c r="AX241" s="224"/>
      <c r="AY241" s="224"/>
      <c r="AZ241" s="224"/>
      <c r="BA241" s="224"/>
    </row>
    <row r="242" spans="1:53" ht="11.65" customHeight="1" x14ac:dyDescent="0.25">
      <c r="A242" s="285" t="s">
        <v>1876</v>
      </c>
      <c r="B242" s="285"/>
      <c r="C242" s="224"/>
      <c r="D242" s="224"/>
      <c r="E242" s="224"/>
      <c r="F242" s="224"/>
      <c r="G242" s="224"/>
      <c r="H242" s="224"/>
      <c r="I242" s="288">
        <v>1864</v>
      </c>
      <c r="J242" s="224"/>
      <c r="K242" s="224"/>
      <c r="L242" s="224"/>
      <c r="M242" s="224"/>
      <c r="N242" s="224"/>
      <c r="O242" s="224"/>
      <c r="P242" s="224"/>
      <c r="Q242" s="224"/>
      <c r="R242" s="224"/>
      <c r="S242" s="224"/>
      <c r="T242" s="224"/>
      <c r="U242" s="224"/>
      <c r="V242" s="289">
        <v>1.1716789999999999E-2</v>
      </c>
      <c r="W242" s="224"/>
      <c r="X242" s="224"/>
      <c r="Y242" s="224"/>
      <c r="Z242" s="224"/>
      <c r="AA242" s="224"/>
      <c r="AB242" s="224"/>
      <c r="AC242" s="224"/>
      <c r="AD242" s="224"/>
      <c r="AE242" s="224"/>
      <c r="AF242" s="224"/>
      <c r="AG242" s="290">
        <v>976850054.92999995</v>
      </c>
      <c r="AH242" s="224"/>
      <c r="AI242" s="224"/>
      <c r="AJ242" s="224"/>
      <c r="AK242" s="224"/>
      <c r="AL242" s="224"/>
      <c r="AM242" s="224"/>
      <c r="AN242" s="224"/>
      <c r="AO242" s="224"/>
      <c r="AP242" s="224"/>
      <c r="AQ242" s="224"/>
      <c r="AR242" s="224"/>
      <c r="AS242" s="224"/>
      <c r="AT242" s="289">
        <v>3.6693000000000003E-2</v>
      </c>
      <c r="AU242" s="224"/>
      <c r="AV242" s="224"/>
      <c r="AW242" s="224"/>
      <c r="AX242" s="224"/>
      <c r="AY242" s="224"/>
      <c r="AZ242" s="224"/>
      <c r="BA242" s="224"/>
    </row>
    <row r="243" spans="1:53" ht="11.45" customHeight="1" x14ac:dyDescent="0.25">
      <c r="A243" s="285" t="s">
        <v>1877</v>
      </c>
      <c r="B243" s="285"/>
      <c r="C243" s="224"/>
      <c r="D243" s="224"/>
      <c r="E243" s="224"/>
      <c r="F243" s="224"/>
      <c r="G243" s="224"/>
      <c r="H243" s="224"/>
      <c r="I243" s="288">
        <v>1337</v>
      </c>
      <c r="J243" s="224"/>
      <c r="K243" s="224"/>
      <c r="L243" s="224"/>
      <c r="M243" s="224"/>
      <c r="N243" s="224"/>
      <c r="O243" s="224"/>
      <c r="P243" s="224"/>
      <c r="Q243" s="224"/>
      <c r="R243" s="224"/>
      <c r="S243" s="224"/>
      <c r="T243" s="224"/>
      <c r="U243" s="224"/>
      <c r="V243" s="289">
        <v>8.4041500000000009E-3</v>
      </c>
      <c r="W243" s="224"/>
      <c r="X243" s="224"/>
      <c r="Y243" s="224"/>
      <c r="Z243" s="224"/>
      <c r="AA243" s="224"/>
      <c r="AB243" s="224"/>
      <c r="AC243" s="224"/>
      <c r="AD243" s="224"/>
      <c r="AE243" s="224"/>
      <c r="AF243" s="224"/>
      <c r="AG243" s="290">
        <v>767531382.84000003</v>
      </c>
      <c r="AH243" s="224"/>
      <c r="AI243" s="224"/>
      <c r="AJ243" s="224"/>
      <c r="AK243" s="224"/>
      <c r="AL243" s="224"/>
      <c r="AM243" s="224"/>
      <c r="AN243" s="224"/>
      <c r="AO243" s="224"/>
      <c r="AP243" s="224"/>
      <c r="AQ243" s="224"/>
      <c r="AR243" s="224"/>
      <c r="AS243" s="224"/>
      <c r="AT243" s="289">
        <v>2.8830000000000001E-2</v>
      </c>
      <c r="AU243" s="224"/>
      <c r="AV243" s="224"/>
      <c r="AW243" s="224"/>
      <c r="AX243" s="224"/>
      <c r="AY243" s="224"/>
      <c r="AZ243" s="224"/>
      <c r="BA243" s="224"/>
    </row>
    <row r="244" spans="1:53" ht="11.65" customHeight="1" x14ac:dyDescent="0.25">
      <c r="A244" s="285" t="s">
        <v>1878</v>
      </c>
      <c r="B244" s="285"/>
      <c r="C244" s="224"/>
      <c r="D244" s="224"/>
      <c r="E244" s="224"/>
      <c r="F244" s="224"/>
      <c r="G244" s="224"/>
      <c r="H244" s="224"/>
      <c r="I244" s="288">
        <v>994</v>
      </c>
      <c r="J244" s="224"/>
      <c r="K244" s="224"/>
      <c r="L244" s="224"/>
      <c r="M244" s="224"/>
      <c r="N244" s="224"/>
      <c r="O244" s="224"/>
      <c r="P244" s="224"/>
      <c r="Q244" s="224"/>
      <c r="R244" s="224"/>
      <c r="S244" s="224"/>
      <c r="T244" s="224"/>
      <c r="U244" s="224"/>
      <c r="V244" s="289">
        <v>6.2481100000000003E-3</v>
      </c>
      <c r="W244" s="224"/>
      <c r="X244" s="224"/>
      <c r="Y244" s="224"/>
      <c r="Z244" s="224"/>
      <c r="AA244" s="224"/>
      <c r="AB244" s="224"/>
      <c r="AC244" s="224"/>
      <c r="AD244" s="224"/>
      <c r="AE244" s="224"/>
      <c r="AF244" s="224"/>
      <c r="AG244" s="290">
        <v>620212852.94000006</v>
      </c>
      <c r="AH244" s="224"/>
      <c r="AI244" s="224"/>
      <c r="AJ244" s="224"/>
      <c r="AK244" s="224"/>
      <c r="AL244" s="224"/>
      <c r="AM244" s="224"/>
      <c r="AN244" s="224"/>
      <c r="AO244" s="224"/>
      <c r="AP244" s="224"/>
      <c r="AQ244" s="224"/>
      <c r="AR244" s="224"/>
      <c r="AS244" s="224"/>
      <c r="AT244" s="289">
        <v>2.3296999999999998E-2</v>
      </c>
      <c r="AU244" s="224"/>
      <c r="AV244" s="224"/>
      <c r="AW244" s="224"/>
      <c r="AX244" s="224"/>
      <c r="AY244" s="224"/>
      <c r="AZ244" s="224"/>
      <c r="BA244" s="224"/>
    </row>
    <row r="245" spans="1:53" ht="11.45" customHeight="1" x14ac:dyDescent="0.25">
      <c r="A245" s="285" t="s">
        <v>1879</v>
      </c>
      <c r="B245" s="285"/>
      <c r="C245" s="224"/>
      <c r="D245" s="224"/>
      <c r="E245" s="224"/>
      <c r="F245" s="224"/>
      <c r="G245" s="224"/>
      <c r="H245" s="224"/>
      <c r="I245" s="288">
        <v>712</v>
      </c>
      <c r="J245" s="224"/>
      <c r="K245" s="224"/>
      <c r="L245" s="224"/>
      <c r="M245" s="224"/>
      <c r="N245" s="224"/>
      <c r="O245" s="224"/>
      <c r="P245" s="224"/>
      <c r="Q245" s="224"/>
      <c r="R245" s="224"/>
      <c r="S245" s="224"/>
      <c r="T245" s="224"/>
      <c r="U245" s="224"/>
      <c r="V245" s="289">
        <v>4.4755100000000003E-3</v>
      </c>
      <c r="W245" s="224"/>
      <c r="X245" s="224"/>
      <c r="Y245" s="224"/>
      <c r="Z245" s="224"/>
      <c r="AA245" s="224"/>
      <c r="AB245" s="224"/>
      <c r="AC245" s="224"/>
      <c r="AD245" s="224"/>
      <c r="AE245" s="224"/>
      <c r="AF245" s="224"/>
      <c r="AG245" s="290">
        <v>480206051.48000002</v>
      </c>
      <c r="AH245" s="224"/>
      <c r="AI245" s="224"/>
      <c r="AJ245" s="224"/>
      <c r="AK245" s="224"/>
      <c r="AL245" s="224"/>
      <c r="AM245" s="224"/>
      <c r="AN245" s="224"/>
      <c r="AO245" s="224"/>
      <c r="AP245" s="224"/>
      <c r="AQ245" s="224"/>
      <c r="AR245" s="224"/>
      <c r="AS245" s="224"/>
      <c r="AT245" s="289">
        <v>1.8037999999999998E-2</v>
      </c>
      <c r="AU245" s="224"/>
      <c r="AV245" s="224"/>
      <c r="AW245" s="224"/>
      <c r="AX245" s="224"/>
      <c r="AY245" s="224"/>
      <c r="AZ245" s="224"/>
      <c r="BA245" s="224"/>
    </row>
    <row r="246" spans="1:53" ht="11.45" customHeight="1" x14ac:dyDescent="0.25">
      <c r="A246" s="285" t="s">
        <v>1880</v>
      </c>
      <c r="B246" s="285"/>
      <c r="C246" s="224"/>
      <c r="D246" s="224"/>
      <c r="E246" s="224"/>
      <c r="F246" s="224"/>
      <c r="G246" s="224"/>
      <c r="H246" s="224"/>
      <c r="I246" s="288">
        <v>561</v>
      </c>
      <c r="J246" s="224"/>
      <c r="K246" s="224"/>
      <c r="L246" s="224"/>
      <c r="M246" s="224"/>
      <c r="N246" s="224"/>
      <c r="O246" s="224"/>
      <c r="P246" s="224"/>
      <c r="Q246" s="224"/>
      <c r="R246" s="224"/>
      <c r="S246" s="224"/>
      <c r="T246" s="224"/>
      <c r="U246" s="224"/>
      <c r="V246" s="289">
        <v>3.5263500000000001E-3</v>
      </c>
      <c r="W246" s="224"/>
      <c r="X246" s="224"/>
      <c r="Y246" s="224"/>
      <c r="Z246" s="224"/>
      <c r="AA246" s="224"/>
      <c r="AB246" s="224"/>
      <c r="AC246" s="224"/>
      <c r="AD246" s="224"/>
      <c r="AE246" s="224"/>
      <c r="AF246" s="224"/>
      <c r="AG246" s="290">
        <v>406311364.88</v>
      </c>
      <c r="AH246" s="224"/>
      <c r="AI246" s="224"/>
      <c r="AJ246" s="224"/>
      <c r="AK246" s="224"/>
      <c r="AL246" s="224"/>
      <c r="AM246" s="224"/>
      <c r="AN246" s="224"/>
      <c r="AO246" s="224"/>
      <c r="AP246" s="224"/>
      <c r="AQ246" s="224"/>
      <c r="AR246" s="224"/>
      <c r="AS246" s="224"/>
      <c r="AT246" s="289">
        <v>1.5262E-2</v>
      </c>
      <c r="AU246" s="224"/>
      <c r="AV246" s="224"/>
      <c r="AW246" s="224"/>
      <c r="AX246" s="224"/>
      <c r="AY246" s="224"/>
      <c r="AZ246" s="224"/>
      <c r="BA246" s="224"/>
    </row>
    <row r="247" spans="1:53" ht="11.65" customHeight="1" x14ac:dyDescent="0.25">
      <c r="A247" s="285" t="s">
        <v>1881</v>
      </c>
      <c r="B247" s="285"/>
      <c r="C247" s="224"/>
      <c r="D247" s="224"/>
      <c r="E247" s="224"/>
      <c r="F247" s="224"/>
      <c r="G247" s="224"/>
      <c r="H247" s="224"/>
      <c r="I247" s="288">
        <v>459</v>
      </c>
      <c r="J247" s="224"/>
      <c r="K247" s="224"/>
      <c r="L247" s="224"/>
      <c r="M247" s="224"/>
      <c r="N247" s="224"/>
      <c r="O247" s="224"/>
      <c r="P247" s="224"/>
      <c r="Q247" s="224"/>
      <c r="R247" s="224"/>
      <c r="S247" s="224"/>
      <c r="T247" s="224"/>
      <c r="U247" s="224"/>
      <c r="V247" s="289">
        <v>2.8852000000000001E-3</v>
      </c>
      <c r="W247" s="224"/>
      <c r="X247" s="224"/>
      <c r="Y247" s="224"/>
      <c r="Z247" s="224"/>
      <c r="AA247" s="224"/>
      <c r="AB247" s="224"/>
      <c r="AC247" s="224"/>
      <c r="AD247" s="224"/>
      <c r="AE247" s="224"/>
      <c r="AF247" s="224"/>
      <c r="AG247" s="290">
        <v>355663839.54000002</v>
      </c>
      <c r="AH247" s="224"/>
      <c r="AI247" s="224"/>
      <c r="AJ247" s="224"/>
      <c r="AK247" s="224"/>
      <c r="AL247" s="224"/>
      <c r="AM247" s="224"/>
      <c r="AN247" s="224"/>
      <c r="AO247" s="224"/>
      <c r="AP247" s="224"/>
      <c r="AQ247" s="224"/>
      <c r="AR247" s="224"/>
      <c r="AS247" s="224"/>
      <c r="AT247" s="289">
        <v>1.336E-2</v>
      </c>
      <c r="AU247" s="224"/>
      <c r="AV247" s="224"/>
      <c r="AW247" s="224"/>
      <c r="AX247" s="224"/>
      <c r="AY247" s="224"/>
      <c r="AZ247" s="224"/>
      <c r="BA247" s="224"/>
    </row>
    <row r="248" spans="1:53" ht="11.45" customHeight="1" x14ac:dyDescent="0.25">
      <c r="A248" s="285" t="s">
        <v>1882</v>
      </c>
      <c r="B248" s="285"/>
      <c r="C248" s="224"/>
      <c r="D248" s="224"/>
      <c r="E248" s="224"/>
      <c r="F248" s="224"/>
      <c r="G248" s="224"/>
      <c r="H248" s="224"/>
      <c r="I248" s="288">
        <v>335</v>
      </c>
      <c r="J248" s="224"/>
      <c r="K248" s="224"/>
      <c r="L248" s="224"/>
      <c r="M248" s="224"/>
      <c r="N248" s="224"/>
      <c r="O248" s="224"/>
      <c r="P248" s="224"/>
      <c r="Q248" s="224"/>
      <c r="R248" s="224"/>
      <c r="S248" s="224"/>
      <c r="T248" s="224"/>
      <c r="U248" s="224"/>
      <c r="V248" s="289">
        <v>2.10575E-3</v>
      </c>
      <c r="W248" s="224"/>
      <c r="X248" s="224"/>
      <c r="Y248" s="224"/>
      <c r="Z248" s="224"/>
      <c r="AA248" s="224"/>
      <c r="AB248" s="224"/>
      <c r="AC248" s="224"/>
      <c r="AD248" s="224"/>
      <c r="AE248" s="224"/>
      <c r="AF248" s="224"/>
      <c r="AG248" s="290">
        <v>276020093.93000001</v>
      </c>
      <c r="AH248" s="224"/>
      <c r="AI248" s="224"/>
      <c r="AJ248" s="224"/>
      <c r="AK248" s="224"/>
      <c r="AL248" s="224"/>
      <c r="AM248" s="224"/>
      <c r="AN248" s="224"/>
      <c r="AO248" s="224"/>
      <c r="AP248" s="224"/>
      <c r="AQ248" s="224"/>
      <c r="AR248" s="224"/>
      <c r="AS248" s="224"/>
      <c r="AT248" s="289">
        <v>1.0368E-2</v>
      </c>
      <c r="AU248" s="224"/>
      <c r="AV248" s="224"/>
      <c r="AW248" s="224"/>
      <c r="AX248" s="224"/>
      <c r="AY248" s="224"/>
      <c r="AZ248" s="224"/>
      <c r="BA248" s="224"/>
    </row>
    <row r="249" spans="1:53" ht="11.65" customHeight="1" x14ac:dyDescent="0.25">
      <c r="A249" s="285" t="s">
        <v>1883</v>
      </c>
      <c r="B249" s="285"/>
      <c r="C249" s="224"/>
      <c r="D249" s="224"/>
      <c r="E249" s="224"/>
      <c r="F249" s="224"/>
      <c r="G249" s="224"/>
      <c r="H249" s="224"/>
      <c r="I249" s="288">
        <v>242</v>
      </c>
      <c r="J249" s="224"/>
      <c r="K249" s="224"/>
      <c r="L249" s="224"/>
      <c r="M249" s="224"/>
      <c r="N249" s="224"/>
      <c r="O249" s="224"/>
      <c r="P249" s="224"/>
      <c r="Q249" s="224"/>
      <c r="R249" s="224"/>
      <c r="S249" s="224"/>
      <c r="T249" s="224"/>
      <c r="U249" s="224"/>
      <c r="V249" s="289">
        <v>1.5211700000000001E-3</v>
      </c>
      <c r="W249" s="224"/>
      <c r="X249" s="224"/>
      <c r="Y249" s="224"/>
      <c r="Z249" s="224"/>
      <c r="AA249" s="224"/>
      <c r="AB249" s="224"/>
      <c r="AC249" s="224"/>
      <c r="AD249" s="224"/>
      <c r="AE249" s="224"/>
      <c r="AF249" s="224"/>
      <c r="AG249" s="290">
        <v>211060667.59</v>
      </c>
      <c r="AH249" s="224"/>
      <c r="AI249" s="224"/>
      <c r="AJ249" s="224"/>
      <c r="AK249" s="224"/>
      <c r="AL249" s="224"/>
      <c r="AM249" s="224"/>
      <c r="AN249" s="224"/>
      <c r="AO249" s="224"/>
      <c r="AP249" s="224"/>
      <c r="AQ249" s="224"/>
      <c r="AR249" s="224"/>
      <c r="AS249" s="224"/>
      <c r="AT249" s="289">
        <v>7.9279999999999993E-3</v>
      </c>
      <c r="AU249" s="224"/>
      <c r="AV249" s="224"/>
      <c r="AW249" s="224"/>
      <c r="AX249" s="224"/>
      <c r="AY249" s="224"/>
      <c r="AZ249" s="224"/>
      <c r="BA249" s="224"/>
    </row>
    <row r="250" spans="1:53" ht="11.45" customHeight="1" x14ac:dyDescent="0.25">
      <c r="A250" s="285" t="s">
        <v>1884</v>
      </c>
      <c r="B250" s="285"/>
      <c r="C250" s="224"/>
      <c r="D250" s="224"/>
      <c r="E250" s="224"/>
      <c r="F250" s="224"/>
      <c r="G250" s="224"/>
      <c r="H250" s="224"/>
      <c r="I250" s="288">
        <v>148</v>
      </c>
      <c r="J250" s="224"/>
      <c r="K250" s="224"/>
      <c r="L250" s="224"/>
      <c r="M250" s="224"/>
      <c r="N250" s="224"/>
      <c r="O250" s="224"/>
      <c r="P250" s="224"/>
      <c r="Q250" s="224"/>
      <c r="R250" s="224"/>
      <c r="S250" s="224"/>
      <c r="T250" s="224"/>
      <c r="U250" s="224"/>
      <c r="V250" s="289">
        <v>9.3030000000000001E-4</v>
      </c>
      <c r="W250" s="224"/>
      <c r="X250" s="224"/>
      <c r="Y250" s="224"/>
      <c r="Z250" s="224"/>
      <c r="AA250" s="224"/>
      <c r="AB250" s="224"/>
      <c r="AC250" s="224"/>
      <c r="AD250" s="224"/>
      <c r="AE250" s="224"/>
      <c r="AF250" s="224"/>
      <c r="AG250" s="290">
        <v>136493970.88</v>
      </c>
      <c r="AH250" s="224"/>
      <c r="AI250" s="224"/>
      <c r="AJ250" s="224"/>
      <c r="AK250" s="224"/>
      <c r="AL250" s="224"/>
      <c r="AM250" s="224"/>
      <c r="AN250" s="224"/>
      <c r="AO250" s="224"/>
      <c r="AP250" s="224"/>
      <c r="AQ250" s="224"/>
      <c r="AR250" s="224"/>
      <c r="AS250" s="224"/>
      <c r="AT250" s="289">
        <v>5.1269999999999996E-3</v>
      </c>
      <c r="AU250" s="224"/>
      <c r="AV250" s="224"/>
      <c r="AW250" s="224"/>
      <c r="AX250" s="224"/>
      <c r="AY250" s="224"/>
      <c r="AZ250" s="224"/>
      <c r="BA250" s="224"/>
    </row>
    <row r="251" spans="1:53" ht="11.45" customHeight="1" x14ac:dyDescent="0.25">
      <c r="A251" s="285" t="s">
        <v>1885</v>
      </c>
      <c r="B251" s="285"/>
      <c r="C251" s="224"/>
      <c r="D251" s="224"/>
      <c r="E251" s="224"/>
      <c r="F251" s="224"/>
      <c r="G251" s="224"/>
      <c r="H251" s="224"/>
      <c r="I251" s="288">
        <v>132</v>
      </c>
      <c r="J251" s="224"/>
      <c r="K251" s="224"/>
      <c r="L251" s="224"/>
      <c r="M251" s="224"/>
      <c r="N251" s="224"/>
      <c r="O251" s="224"/>
      <c r="P251" s="224"/>
      <c r="Q251" s="224"/>
      <c r="R251" s="224"/>
      <c r="S251" s="224"/>
      <c r="T251" s="224"/>
      <c r="U251" s="224"/>
      <c r="V251" s="289">
        <v>8.2972999999999999E-4</v>
      </c>
      <c r="W251" s="224"/>
      <c r="X251" s="224"/>
      <c r="Y251" s="224"/>
      <c r="Z251" s="224"/>
      <c r="AA251" s="224"/>
      <c r="AB251" s="224"/>
      <c r="AC251" s="224"/>
      <c r="AD251" s="224"/>
      <c r="AE251" s="224"/>
      <c r="AF251" s="224"/>
      <c r="AG251" s="290">
        <v>128546351.73</v>
      </c>
      <c r="AH251" s="224"/>
      <c r="AI251" s="224"/>
      <c r="AJ251" s="224"/>
      <c r="AK251" s="224"/>
      <c r="AL251" s="224"/>
      <c r="AM251" s="224"/>
      <c r="AN251" s="224"/>
      <c r="AO251" s="224"/>
      <c r="AP251" s="224"/>
      <c r="AQ251" s="224"/>
      <c r="AR251" s="224"/>
      <c r="AS251" s="224"/>
      <c r="AT251" s="289">
        <v>4.8279999999999998E-3</v>
      </c>
      <c r="AU251" s="224"/>
      <c r="AV251" s="224"/>
      <c r="AW251" s="224"/>
      <c r="AX251" s="224"/>
      <c r="AY251" s="224"/>
      <c r="AZ251" s="224"/>
      <c r="BA251" s="224"/>
    </row>
    <row r="252" spans="1:53" ht="11.65" customHeight="1" thickBot="1" x14ac:dyDescent="0.3">
      <c r="A252" s="285" t="s">
        <v>1672</v>
      </c>
      <c r="B252" s="285"/>
      <c r="C252" s="224"/>
      <c r="D252" s="224"/>
      <c r="E252" s="224"/>
      <c r="F252" s="224"/>
      <c r="G252" s="224"/>
      <c r="H252" s="224"/>
      <c r="I252" s="288">
        <v>418</v>
      </c>
      <c r="J252" s="224"/>
      <c r="K252" s="224"/>
      <c r="L252" s="224"/>
      <c r="M252" s="224"/>
      <c r="N252" s="224"/>
      <c r="O252" s="224"/>
      <c r="P252" s="224"/>
      <c r="Q252" s="224"/>
      <c r="R252" s="224"/>
      <c r="S252" s="224"/>
      <c r="T252" s="224"/>
      <c r="U252" s="224"/>
      <c r="V252" s="289">
        <v>2.6274800000000002E-3</v>
      </c>
      <c r="W252" s="224"/>
      <c r="X252" s="224"/>
      <c r="Y252" s="224"/>
      <c r="Z252" s="224"/>
      <c r="AA252" s="224"/>
      <c r="AB252" s="224"/>
      <c r="AC252" s="224"/>
      <c r="AD252" s="224"/>
      <c r="AE252" s="224"/>
      <c r="AF252" s="224"/>
      <c r="AG252" s="290">
        <v>525850205.75999999</v>
      </c>
      <c r="AH252" s="224"/>
      <c r="AI252" s="224"/>
      <c r="AJ252" s="224"/>
      <c r="AK252" s="224"/>
      <c r="AL252" s="224"/>
      <c r="AM252" s="224"/>
      <c r="AN252" s="224"/>
      <c r="AO252" s="224"/>
      <c r="AP252" s="224"/>
      <c r="AQ252" s="224"/>
      <c r="AR252" s="224"/>
      <c r="AS252" s="224"/>
      <c r="AT252" s="289">
        <v>1.9751999999999999E-2</v>
      </c>
      <c r="AU252" s="224"/>
      <c r="AV252" s="224"/>
      <c r="AW252" s="224"/>
      <c r="AX252" s="224"/>
      <c r="AY252" s="224"/>
      <c r="AZ252" s="224"/>
      <c r="BA252" s="224"/>
    </row>
    <row r="253" spans="1:53" ht="11.45" customHeight="1" thickTop="1" x14ac:dyDescent="0.25">
      <c r="A253" s="280" t="s">
        <v>259</v>
      </c>
      <c r="B253" s="280"/>
      <c r="C253" s="224"/>
      <c r="D253" s="224"/>
      <c r="E253" s="224"/>
      <c r="F253" s="224"/>
      <c r="G253" s="224"/>
      <c r="H253" s="224"/>
      <c r="I253" s="281">
        <v>159088</v>
      </c>
      <c r="J253" s="282"/>
      <c r="K253" s="282"/>
      <c r="L253" s="282"/>
      <c r="M253" s="282"/>
      <c r="N253" s="282"/>
      <c r="O253" s="282"/>
      <c r="P253" s="282"/>
      <c r="Q253" s="282"/>
      <c r="R253" s="282"/>
      <c r="S253" s="282"/>
      <c r="T253" s="282"/>
      <c r="U253" s="282"/>
      <c r="V253" s="283">
        <v>0.99999998999999995</v>
      </c>
      <c r="W253" s="282"/>
      <c r="X253" s="282"/>
      <c r="Y253" s="282"/>
      <c r="Z253" s="282"/>
      <c r="AA253" s="282"/>
      <c r="AB253" s="282"/>
      <c r="AC253" s="282"/>
      <c r="AD253" s="282"/>
      <c r="AE253" s="282"/>
      <c r="AF253" s="282"/>
      <c r="AG253" s="284">
        <v>26622458410.889999</v>
      </c>
      <c r="AH253" s="282"/>
      <c r="AI253" s="282"/>
      <c r="AJ253" s="282"/>
      <c r="AK253" s="282"/>
      <c r="AL253" s="282"/>
      <c r="AM253" s="282"/>
      <c r="AN253" s="282"/>
      <c r="AO253" s="282"/>
      <c r="AP253" s="282"/>
      <c r="AQ253" s="282"/>
      <c r="AR253" s="282"/>
      <c r="AS253" s="282"/>
      <c r="AT253" s="283">
        <v>1.0000009999999999</v>
      </c>
      <c r="AU253" s="282"/>
      <c r="AV253" s="282"/>
      <c r="AW253" s="282"/>
      <c r="AX253" s="282"/>
      <c r="AY253" s="282"/>
      <c r="AZ253" s="282"/>
      <c r="BA253" s="282"/>
    </row>
    <row r="254" spans="1:53" ht="11.65" customHeight="1" x14ac:dyDescent="0.25">
      <c r="A254" s="285" t="s">
        <v>1636</v>
      </c>
      <c r="B254" s="285"/>
      <c r="C254" s="224"/>
      <c r="D254" s="224"/>
      <c r="E254" s="224"/>
      <c r="F254" s="224"/>
      <c r="G254" s="224"/>
      <c r="H254" s="224"/>
      <c r="I254" s="291" t="s">
        <v>1636</v>
      </c>
      <c r="J254" s="224"/>
      <c r="K254" s="224"/>
      <c r="L254" s="224"/>
      <c r="M254" s="224"/>
      <c r="N254" s="224"/>
      <c r="O254" s="224"/>
      <c r="P254" s="224"/>
      <c r="Q254" s="224"/>
      <c r="R254" s="224"/>
      <c r="S254" s="224"/>
      <c r="T254" s="224"/>
      <c r="U254" s="224"/>
      <c r="V254" s="291" t="s">
        <v>1636</v>
      </c>
      <c r="W254" s="224"/>
      <c r="X254" s="224"/>
      <c r="Y254" s="224"/>
      <c r="Z254" s="224"/>
      <c r="AA254" s="224"/>
      <c r="AB254" s="224"/>
      <c r="AC254" s="224"/>
      <c r="AD254" s="224"/>
      <c r="AE254" s="224"/>
      <c r="AF254" s="224"/>
      <c r="AG254" s="291" t="s">
        <v>1636</v>
      </c>
      <c r="AH254" s="224"/>
      <c r="AI254" s="224"/>
      <c r="AJ254" s="224"/>
      <c r="AK254" s="224"/>
      <c r="AL254" s="224"/>
      <c r="AM254" s="224"/>
      <c r="AN254" s="224"/>
      <c r="AO254" s="224"/>
      <c r="AP254" s="224"/>
      <c r="AQ254" s="224"/>
      <c r="AR254" s="224"/>
      <c r="AS254" s="224"/>
      <c r="AT254" s="291" t="s">
        <v>1636</v>
      </c>
      <c r="AU254" s="224"/>
      <c r="AV254" s="224"/>
      <c r="AW254" s="224"/>
      <c r="AX254" s="224"/>
      <c r="AY254" s="224"/>
      <c r="AZ254" s="224"/>
      <c r="BA254" s="224"/>
    </row>
    <row r="255" spans="1:53" ht="14.45" customHeight="1" x14ac:dyDescent="0.25">
      <c r="A255" s="292" t="s">
        <v>1886</v>
      </c>
      <c r="B255" s="292"/>
      <c r="C255" s="224"/>
      <c r="D255" s="224"/>
      <c r="E255" s="224"/>
      <c r="F255" s="224"/>
      <c r="G255" s="224"/>
      <c r="H255" s="224"/>
      <c r="I255" s="224"/>
      <c r="J255" s="224"/>
      <c r="K255" s="224"/>
      <c r="L255" s="224"/>
      <c r="M255" s="224"/>
      <c r="N255" s="224"/>
      <c r="O255" s="224"/>
      <c r="P255" s="224"/>
      <c r="Q255" s="224"/>
      <c r="R255" s="224"/>
      <c r="S255" s="224"/>
      <c r="T255" s="224"/>
      <c r="U255" s="224"/>
      <c r="V255" s="224"/>
      <c r="W255" s="224"/>
      <c r="X255" s="224"/>
      <c r="Y255" s="224"/>
      <c r="Z255" s="224"/>
      <c r="AA255" s="224"/>
      <c r="AB255" s="224"/>
      <c r="AC255" s="224"/>
      <c r="AD255" s="224"/>
      <c r="AE255" s="224"/>
      <c r="AF255" s="224"/>
      <c r="AG255" s="224"/>
      <c r="AH255" s="224"/>
      <c r="AI255" s="224"/>
      <c r="AJ255" s="224"/>
      <c r="AK255" s="224"/>
      <c r="AL255" s="224"/>
      <c r="AM255" s="224"/>
      <c r="AN255" s="224"/>
      <c r="AO255" s="224"/>
      <c r="AP255" s="224"/>
      <c r="AQ255" s="224"/>
      <c r="AR255" s="224"/>
      <c r="AS255" s="224"/>
      <c r="AT255" s="224"/>
      <c r="AU255" s="224"/>
      <c r="AV255" s="224"/>
      <c r="AW255" s="224"/>
      <c r="AX255" s="224"/>
      <c r="AY255" s="224"/>
      <c r="AZ255" s="224"/>
      <c r="BA255" s="224"/>
    </row>
    <row r="256" spans="1:53" ht="18" customHeight="1" x14ac:dyDescent="0.25">
      <c r="A256" s="286" t="s">
        <v>1887</v>
      </c>
      <c r="B256" s="286"/>
      <c r="C256" s="224"/>
      <c r="D256" s="224"/>
      <c r="E256" s="224"/>
      <c r="F256" s="224"/>
      <c r="G256" s="224"/>
      <c r="H256" s="224"/>
      <c r="I256" s="287" t="s">
        <v>935</v>
      </c>
      <c r="J256" s="224"/>
      <c r="K256" s="224"/>
      <c r="L256" s="224"/>
      <c r="M256" s="224"/>
      <c r="N256" s="224"/>
      <c r="O256" s="224"/>
      <c r="P256" s="224"/>
      <c r="Q256" s="224"/>
      <c r="R256" s="224"/>
      <c r="S256" s="224"/>
      <c r="T256" s="224"/>
      <c r="U256" s="224"/>
      <c r="V256" s="287" t="s">
        <v>1828</v>
      </c>
      <c r="W256" s="224"/>
      <c r="X256" s="224"/>
      <c r="Y256" s="224"/>
      <c r="Z256" s="224"/>
      <c r="AA256" s="224"/>
      <c r="AB256" s="224"/>
      <c r="AC256" s="224"/>
      <c r="AD256" s="224"/>
      <c r="AE256" s="224"/>
      <c r="AF256" s="224"/>
      <c r="AG256" s="287" t="s">
        <v>1829</v>
      </c>
      <c r="AH256" s="224"/>
      <c r="AI256" s="224"/>
      <c r="AJ256" s="224"/>
      <c r="AK256" s="224"/>
      <c r="AL256" s="224"/>
      <c r="AM256" s="224"/>
      <c r="AN256" s="224"/>
      <c r="AO256" s="224"/>
      <c r="AP256" s="224"/>
      <c r="AQ256" s="224"/>
      <c r="AR256" s="224"/>
      <c r="AS256" s="224"/>
      <c r="AT256" s="287" t="s">
        <v>1828</v>
      </c>
      <c r="AU256" s="224"/>
      <c r="AV256" s="224"/>
      <c r="AW256" s="224"/>
      <c r="AX256" s="224"/>
      <c r="AY256" s="224"/>
      <c r="AZ256" s="224"/>
      <c r="BA256" s="224"/>
    </row>
    <row r="257" spans="1:53" ht="11.45" customHeight="1" x14ac:dyDescent="0.25">
      <c r="A257" s="285" t="s">
        <v>1888</v>
      </c>
      <c r="B257" s="285"/>
      <c r="C257" s="224"/>
      <c r="D257" s="224"/>
      <c r="E257" s="224"/>
      <c r="F257" s="224"/>
      <c r="G257" s="224"/>
      <c r="H257" s="224"/>
      <c r="I257" s="288">
        <v>23023</v>
      </c>
      <c r="J257" s="224"/>
      <c r="K257" s="224"/>
      <c r="L257" s="224"/>
      <c r="M257" s="224"/>
      <c r="N257" s="224"/>
      <c r="O257" s="224"/>
      <c r="P257" s="224"/>
      <c r="Q257" s="224"/>
      <c r="R257" s="224"/>
      <c r="S257" s="224"/>
      <c r="T257" s="224"/>
      <c r="U257" s="224"/>
      <c r="V257" s="289">
        <v>0.14471865</v>
      </c>
      <c r="W257" s="224"/>
      <c r="X257" s="224"/>
      <c r="Y257" s="224"/>
      <c r="Z257" s="224"/>
      <c r="AA257" s="224"/>
      <c r="AB257" s="224"/>
      <c r="AC257" s="224"/>
      <c r="AD257" s="224"/>
      <c r="AE257" s="224"/>
      <c r="AF257" s="224"/>
      <c r="AG257" s="290">
        <v>3966333850.1500001</v>
      </c>
      <c r="AH257" s="224"/>
      <c r="AI257" s="224"/>
      <c r="AJ257" s="224"/>
      <c r="AK257" s="224"/>
      <c r="AL257" s="224"/>
      <c r="AM257" s="224"/>
      <c r="AN257" s="224"/>
      <c r="AO257" s="224"/>
      <c r="AP257" s="224"/>
      <c r="AQ257" s="224"/>
      <c r="AR257" s="224"/>
      <c r="AS257" s="224"/>
      <c r="AT257" s="289">
        <v>0.14898500000000001</v>
      </c>
      <c r="AU257" s="224"/>
      <c r="AV257" s="224"/>
      <c r="AW257" s="224"/>
      <c r="AX257" s="224"/>
      <c r="AY257" s="224"/>
      <c r="AZ257" s="224"/>
      <c r="BA257" s="224"/>
    </row>
    <row r="258" spans="1:53" ht="11.45" customHeight="1" x14ac:dyDescent="0.25">
      <c r="A258" s="285" t="s">
        <v>1889</v>
      </c>
      <c r="B258" s="285"/>
      <c r="C258" s="224"/>
      <c r="D258" s="224"/>
      <c r="E258" s="224"/>
      <c r="F258" s="224"/>
      <c r="G258" s="224"/>
      <c r="H258" s="224"/>
      <c r="I258" s="288">
        <v>22979</v>
      </c>
      <c r="J258" s="224"/>
      <c r="K258" s="224"/>
      <c r="L258" s="224"/>
      <c r="M258" s="224"/>
      <c r="N258" s="224"/>
      <c r="O258" s="224"/>
      <c r="P258" s="224"/>
      <c r="Q258" s="224"/>
      <c r="R258" s="224"/>
      <c r="S258" s="224"/>
      <c r="T258" s="224"/>
      <c r="U258" s="224"/>
      <c r="V258" s="289">
        <v>0.14444207000000001</v>
      </c>
      <c r="W258" s="224"/>
      <c r="X258" s="224"/>
      <c r="Y258" s="224"/>
      <c r="Z258" s="224"/>
      <c r="AA258" s="224"/>
      <c r="AB258" s="224"/>
      <c r="AC258" s="224"/>
      <c r="AD258" s="224"/>
      <c r="AE258" s="224"/>
      <c r="AF258" s="224"/>
      <c r="AG258" s="290">
        <v>3616229527.0799999</v>
      </c>
      <c r="AH258" s="224"/>
      <c r="AI258" s="224"/>
      <c r="AJ258" s="224"/>
      <c r="AK258" s="224"/>
      <c r="AL258" s="224"/>
      <c r="AM258" s="224"/>
      <c r="AN258" s="224"/>
      <c r="AO258" s="224"/>
      <c r="AP258" s="224"/>
      <c r="AQ258" s="224"/>
      <c r="AR258" s="224"/>
      <c r="AS258" s="224"/>
      <c r="AT258" s="289">
        <v>0.13583400000000001</v>
      </c>
      <c r="AU258" s="224"/>
      <c r="AV258" s="224"/>
      <c r="AW258" s="224"/>
      <c r="AX258" s="224"/>
      <c r="AY258" s="224"/>
      <c r="AZ258" s="224"/>
      <c r="BA258" s="224"/>
    </row>
    <row r="259" spans="1:53" ht="11.65" customHeight="1" x14ac:dyDescent="0.25">
      <c r="A259" s="285" t="s">
        <v>1890</v>
      </c>
      <c r="B259" s="285"/>
      <c r="C259" s="224"/>
      <c r="D259" s="224"/>
      <c r="E259" s="224"/>
      <c r="F259" s="224"/>
      <c r="G259" s="224"/>
      <c r="H259" s="224"/>
      <c r="I259" s="288">
        <v>43410</v>
      </c>
      <c r="J259" s="224"/>
      <c r="K259" s="224"/>
      <c r="L259" s="224"/>
      <c r="M259" s="224"/>
      <c r="N259" s="224"/>
      <c r="O259" s="224"/>
      <c r="P259" s="224"/>
      <c r="Q259" s="224"/>
      <c r="R259" s="224"/>
      <c r="S259" s="224"/>
      <c r="T259" s="224"/>
      <c r="U259" s="224"/>
      <c r="V259" s="289">
        <v>0.27286785000000002</v>
      </c>
      <c r="W259" s="224"/>
      <c r="X259" s="224"/>
      <c r="Y259" s="224"/>
      <c r="Z259" s="224"/>
      <c r="AA259" s="224"/>
      <c r="AB259" s="224"/>
      <c r="AC259" s="224"/>
      <c r="AD259" s="224"/>
      <c r="AE259" s="224"/>
      <c r="AF259" s="224"/>
      <c r="AG259" s="290">
        <v>7013409316.1000004</v>
      </c>
      <c r="AH259" s="224"/>
      <c r="AI259" s="224"/>
      <c r="AJ259" s="224"/>
      <c r="AK259" s="224"/>
      <c r="AL259" s="224"/>
      <c r="AM259" s="224"/>
      <c r="AN259" s="224"/>
      <c r="AO259" s="224"/>
      <c r="AP259" s="224"/>
      <c r="AQ259" s="224"/>
      <c r="AR259" s="224"/>
      <c r="AS259" s="224"/>
      <c r="AT259" s="289">
        <v>0.26344000000000001</v>
      </c>
      <c r="AU259" s="224"/>
      <c r="AV259" s="224"/>
      <c r="AW259" s="224"/>
      <c r="AX259" s="224"/>
      <c r="AY259" s="224"/>
      <c r="AZ259" s="224"/>
      <c r="BA259" s="224"/>
    </row>
    <row r="260" spans="1:53" ht="11.45" customHeight="1" x14ac:dyDescent="0.25">
      <c r="A260" s="285" t="s">
        <v>1891</v>
      </c>
      <c r="B260" s="285"/>
      <c r="C260" s="224"/>
      <c r="D260" s="224"/>
      <c r="E260" s="224"/>
      <c r="F260" s="224"/>
      <c r="G260" s="224"/>
      <c r="H260" s="224"/>
      <c r="I260" s="288">
        <v>26358</v>
      </c>
      <c r="J260" s="224"/>
      <c r="K260" s="224"/>
      <c r="L260" s="224"/>
      <c r="M260" s="224"/>
      <c r="N260" s="224"/>
      <c r="O260" s="224"/>
      <c r="P260" s="224"/>
      <c r="Q260" s="224"/>
      <c r="R260" s="224"/>
      <c r="S260" s="224"/>
      <c r="T260" s="224"/>
      <c r="U260" s="224"/>
      <c r="V260" s="289">
        <v>0.16568189</v>
      </c>
      <c r="W260" s="224"/>
      <c r="X260" s="224"/>
      <c r="Y260" s="224"/>
      <c r="Z260" s="224"/>
      <c r="AA260" s="224"/>
      <c r="AB260" s="224"/>
      <c r="AC260" s="224"/>
      <c r="AD260" s="224"/>
      <c r="AE260" s="224"/>
      <c r="AF260" s="224"/>
      <c r="AG260" s="290">
        <v>4164807804.54</v>
      </c>
      <c r="AH260" s="224"/>
      <c r="AI260" s="224"/>
      <c r="AJ260" s="224"/>
      <c r="AK260" s="224"/>
      <c r="AL260" s="224"/>
      <c r="AM260" s="224"/>
      <c r="AN260" s="224"/>
      <c r="AO260" s="224"/>
      <c r="AP260" s="224"/>
      <c r="AQ260" s="224"/>
      <c r="AR260" s="224"/>
      <c r="AS260" s="224"/>
      <c r="AT260" s="289">
        <v>0.15644</v>
      </c>
      <c r="AU260" s="224"/>
      <c r="AV260" s="224"/>
      <c r="AW260" s="224"/>
      <c r="AX260" s="224"/>
      <c r="AY260" s="224"/>
      <c r="AZ260" s="224"/>
      <c r="BA260" s="224"/>
    </row>
    <row r="261" spans="1:53" ht="11.65" customHeight="1" x14ac:dyDescent="0.25">
      <c r="A261" s="285" t="s">
        <v>1892</v>
      </c>
      <c r="B261" s="285"/>
      <c r="C261" s="224"/>
      <c r="D261" s="224"/>
      <c r="E261" s="224"/>
      <c r="F261" s="224"/>
      <c r="G261" s="224"/>
      <c r="H261" s="224"/>
      <c r="I261" s="288">
        <v>14948</v>
      </c>
      <c r="J261" s="224"/>
      <c r="K261" s="224"/>
      <c r="L261" s="224"/>
      <c r="M261" s="224"/>
      <c r="N261" s="224"/>
      <c r="O261" s="224"/>
      <c r="P261" s="224"/>
      <c r="Q261" s="224"/>
      <c r="R261" s="224"/>
      <c r="S261" s="224"/>
      <c r="T261" s="224"/>
      <c r="U261" s="224"/>
      <c r="V261" s="289">
        <v>9.3960580000000002E-2</v>
      </c>
      <c r="W261" s="224"/>
      <c r="X261" s="224"/>
      <c r="Y261" s="224"/>
      <c r="Z261" s="224"/>
      <c r="AA261" s="224"/>
      <c r="AB261" s="224"/>
      <c r="AC261" s="224"/>
      <c r="AD261" s="224"/>
      <c r="AE261" s="224"/>
      <c r="AF261" s="224"/>
      <c r="AG261" s="290">
        <v>2450032761.5999999</v>
      </c>
      <c r="AH261" s="224"/>
      <c r="AI261" s="224"/>
      <c r="AJ261" s="224"/>
      <c r="AK261" s="224"/>
      <c r="AL261" s="224"/>
      <c r="AM261" s="224"/>
      <c r="AN261" s="224"/>
      <c r="AO261" s="224"/>
      <c r="AP261" s="224"/>
      <c r="AQ261" s="224"/>
      <c r="AR261" s="224"/>
      <c r="AS261" s="224"/>
      <c r="AT261" s="289">
        <v>9.2029E-2</v>
      </c>
      <c r="AU261" s="224"/>
      <c r="AV261" s="224"/>
      <c r="AW261" s="224"/>
      <c r="AX261" s="224"/>
      <c r="AY261" s="224"/>
      <c r="AZ261" s="224"/>
      <c r="BA261" s="224"/>
    </row>
    <row r="262" spans="1:53" ht="11.45" customHeight="1" x14ac:dyDescent="0.25">
      <c r="A262" s="285" t="s">
        <v>1893</v>
      </c>
      <c r="B262" s="285"/>
      <c r="C262" s="224"/>
      <c r="D262" s="224"/>
      <c r="E262" s="224"/>
      <c r="F262" s="224"/>
      <c r="G262" s="224"/>
      <c r="H262" s="224"/>
      <c r="I262" s="288">
        <v>27014</v>
      </c>
      <c r="J262" s="224"/>
      <c r="K262" s="224"/>
      <c r="L262" s="224"/>
      <c r="M262" s="224"/>
      <c r="N262" s="224"/>
      <c r="O262" s="224"/>
      <c r="P262" s="224"/>
      <c r="Q262" s="224"/>
      <c r="R262" s="224"/>
      <c r="S262" s="224"/>
      <c r="T262" s="224"/>
      <c r="U262" s="224"/>
      <c r="V262" s="289">
        <v>0.16980539</v>
      </c>
      <c r="W262" s="224"/>
      <c r="X262" s="224"/>
      <c r="Y262" s="224"/>
      <c r="Z262" s="224"/>
      <c r="AA262" s="224"/>
      <c r="AB262" s="224"/>
      <c r="AC262" s="224"/>
      <c r="AD262" s="224"/>
      <c r="AE262" s="224"/>
      <c r="AF262" s="224"/>
      <c r="AG262" s="290">
        <v>5161370562.3299999</v>
      </c>
      <c r="AH262" s="224"/>
      <c r="AI262" s="224"/>
      <c r="AJ262" s="224"/>
      <c r="AK262" s="224"/>
      <c r="AL262" s="224"/>
      <c r="AM262" s="224"/>
      <c r="AN262" s="224"/>
      <c r="AO262" s="224"/>
      <c r="AP262" s="224"/>
      <c r="AQ262" s="224"/>
      <c r="AR262" s="224"/>
      <c r="AS262" s="224"/>
      <c r="AT262" s="289">
        <v>0.19387299999999999</v>
      </c>
      <c r="AU262" s="224"/>
      <c r="AV262" s="224"/>
      <c r="AW262" s="224"/>
      <c r="AX262" s="224"/>
      <c r="AY262" s="224"/>
      <c r="AZ262" s="224"/>
      <c r="BA262" s="224"/>
    </row>
    <row r="263" spans="1:53" ht="11.45" customHeight="1" x14ac:dyDescent="0.25">
      <c r="A263" s="285" t="s">
        <v>1894</v>
      </c>
      <c r="B263" s="285"/>
      <c r="C263" s="224"/>
      <c r="D263" s="224"/>
      <c r="E263" s="224"/>
      <c r="F263" s="224"/>
      <c r="G263" s="224"/>
      <c r="H263" s="224"/>
      <c r="I263" s="288">
        <v>1323</v>
      </c>
      <c r="J263" s="224"/>
      <c r="K263" s="224"/>
      <c r="L263" s="224"/>
      <c r="M263" s="224"/>
      <c r="N263" s="224"/>
      <c r="O263" s="224"/>
      <c r="P263" s="224"/>
      <c r="Q263" s="224"/>
      <c r="R263" s="224"/>
      <c r="S263" s="224"/>
      <c r="T263" s="224"/>
      <c r="U263" s="224"/>
      <c r="V263" s="289">
        <v>8.3161499999999996E-3</v>
      </c>
      <c r="W263" s="224"/>
      <c r="X263" s="224"/>
      <c r="Y263" s="224"/>
      <c r="Z263" s="224"/>
      <c r="AA263" s="224"/>
      <c r="AB263" s="224"/>
      <c r="AC263" s="224"/>
      <c r="AD263" s="224"/>
      <c r="AE263" s="224"/>
      <c r="AF263" s="224"/>
      <c r="AG263" s="290">
        <v>245096268.47</v>
      </c>
      <c r="AH263" s="224"/>
      <c r="AI263" s="224"/>
      <c r="AJ263" s="224"/>
      <c r="AK263" s="224"/>
      <c r="AL263" s="224"/>
      <c r="AM263" s="224"/>
      <c r="AN263" s="224"/>
      <c r="AO263" s="224"/>
      <c r="AP263" s="224"/>
      <c r="AQ263" s="224"/>
      <c r="AR263" s="224"/>
      <c r="AS263" s="224"/>
      <c r="AT263" s="289">
        <v>9.2060000000000006E-3</v>
      </c>
      <c r="AU263" s="224"/>
      <c r="AV263" s="224"/>
      <c r="AW263" s="224"/>
      <c r="AX263" s="224"/>
      <c r="AY263" s="224"/>
      <c r="AZ263" s="224"/>
      <c r="BA263" s="224"/>
    </row>
    <row r="264" spans="1:53" ht="11.65" customHeight="1" x14ac:dyDescent="0.25">
      <c r="A264" s="285" t="s">
        <v>1895</v>
      </c>
      <c r="B264" s="285"/>
      <c r="C264" s="224"/>
      <c r="D264" s="224"/>
      <c r="E264" s="224"/>
      <c r="F264" s="224"/>
      <c r="G264" s="224"/>
      <c r="H264" s="224"/>
      <c r="I264" s="288">
        <v>25</v>
      </c>
      <c r="J264" s="224"/>
      <c r="K264" s="224"/>
      <c r="L264" s="224"/>
      <c r="M264" s="224"/>
      <c r="N264" s="224"/>
      <c r="O264" s="224"/>
      <c r="P264" s="224"/>
      <c r="Q264" s="224"/>
      <c r="R264" s="224"/>
      <c r="S264" s="224"/>
      <c r="T264" s="224"/>
      <c r="U264" s="224"/>
      <c r="V264" s="289">
        <v>1.5715E-4</v>
      </c>
      <c r="W264" s="224"/>
      <c r="X264" s="224"/>
      <c r="Y264" s="224"/>
      <c r="Z264" s="224"/>
      <c r="AA264" s="224"/>
      <c r="AB264" s="224"/>
      <c r="AC264" s="224"/>
      <c r="AD264" s="224"/>
      <c r="AE264" s="224"/>
      <c r="AF264" s="224"/>
      <c r="AG264" s="290">
        <v>4310688.46</v>
      </c>
      <c r="AH264" s="224"/>
      <c r="AI264" s="224"/>
      <c r="AJ264" s="224"/>
      <c r="AK264" s="224"/>
      <c r="AL264" s="224"/>
      <c r="AM264" s="224"/>
      <c r="AN264" s="224"/>
      <c r="AO264" s="224"/>
      <c r="AP264" s="224"/>
      <c r="AQ264" s="224"/>
      <c r="AR264" s="224"/>
      <c r="AS264" s="224"/>
      <c r="AT264" s="289">
        <v>1.6200000000000001E-4</v>
      </c>
      <c r="AU264" s="224"/>
      <c r="AV264" s="224"/>
      <c r="AW264" s="224"/>
      <c r="AX264" s="224"/>
      <c r="AY264" s="224"/>
      <c r="AZ264" s="224"/>
      <c r="BA264" s="224"/>
    </row>
    <row r="265" spans="1:53" ht="11.45" customHeight="1" thickBot="1" x14ac:dyDescent="0.3">
      <c r="A265" s="285" t="s">
        <v>1896</v>
      </c>
      <c r="B265" s="285"/>
      <c r="C265" s="224"/>
      <c r="D265" s="224"/>
      <c r="E265" s="224"/>
      <c r="F265" s="224"/>
      <c r="G265" s="224"/>
      <c r="H265" s="224"/>
      <c r="I265" s="288">
        <v>8</v>
      </c>
      <c r="J265" s="224"/>
      <c r="K265" s="224"/>
      <c r="L265" s="224"/>
      <c r="M265" s="224"/>
      <c r="N265" s="224"/>
      <c r="O265" s="224"/>
      <c r="P265" s="224"/>
      <c r="Q265" s="224"/>
      <c r="R265" s="224"/>
      <c r="S265" s="224"/>
      <c r="T265" s="224"/>
      <c r="U265" s="224"/>
      <c r="V265" s="289">
        <v>5.0290000000000001E-5</v>
      </c>
      <c r="W265" s="224"/>
      <c r="X265" s="224"/>
      <c r="Y265" s="224"/>
      <c r="Z265" s="224"/>
      <c r="AA265" s="224"/>
      <c r="AB265" s="224"/>
      <c r="AC265" s="224"/>
      <c r="AD265" s="224"/>
      <c r="AE265" s="224"/>
      <c r="AF265" s="224"/>
      <c r="AG265" s="290">
        <v>867632.16</v>
      </c>
      <c r="AH265" s="224"/>
      <c r="AI265" s="224"/>
      <c r="AJ265" s="224"/>
      <c r="AK265" s="224"/>
      <c r="AL265" s="224"/>
      <c r="AM265" s="224"/>
      <c r="AN265" s="224"/>
      <c r="AO265" s="224"/>
      <c r="AP265" s="224"/>
      <c r="AQ265" s="224"/>
      <c r="AR265" s="224"/>
      <c r="AS265" s="224"/>
      <c r="AT265" s="289">
        <v>3.3000000000000003E-5</v>
      </c>
      <c r="AU265" s="224"/>
      <c r="AV265" s="224"/>
      <c r="AW265" s="224"/>
      <c r="AX265" s="224"/>
      <c r="AY265" s="224"/>
      <c r="AZ265" s="224"/>
      <c r="BA265" s="224"/>
    </row>
    <row r="266" spans="1:53" ht="11.65" customHeight="1" thickTop="1" x14ac:dyDescent="0.25">
      <c r="A266" s="280" t="s">
        <v>259</v>
      </c>
      <c r="B266" s="280"/>
      <c r="C266" s="224"/>
      <c r="D266" s="224"/>
      <c r="E266" s="224"/>
      <c r="F266" s="224"/>
      <c r="G266" s="224"/>
      <c r="H266" s="224"/>
      <c r="I266" s="281">
        <v>159088</v>
      </c>
      <c r="J266" s="282"/>
      <c r="K266" s="282"/>
      <c r="L266" s="282"/>
      <c r="M266" s="282"/>
      <c r="N266" s="282"/>
      <c r="O266" s="282"/>
      <c r="P266" s="282"/>
      <c r="Q266" s="282"/>
      <c r="R266" s="282"/>
      <c r="S266" s="282"/>
      <c r="T266" s="282"/>
      <c r="U266" s="282"/>
      <c r="V266" s="283">
        <v>1.0000000200000001</v>
      </c>
      <c r="W266" s="282"/>
      <c r="X266" s="282"/>
      <c r="Y266" s="282"/>
      <c r="Z266" s="282"/>
      <c r="AA266" s="282"/>
      <c r="AB266" s="282"/>
      <c r="AC266" s="282"/>
      <c r="AD266" s="282"/>
      <c r="AE266" s="282"/>
      <c r="AF266" s="282"/>
      <c r="AG266" s="284">
        <v>26622458410.889999</v>
      </c>
      <c r="AH266" s="282"/>
      <c r="AI266" s="282"/>
      <c r="AJ266" s="282"/>
      <c r="AK266" s="282"/>
      <c r="AL266" s="282"/>
      <c r="AM266" s="282"/>
      <c r="AN266" s="282"/>
      <c r="AO266" s="282"/>
      <c r="AP266" s="282"/>
      <c r="AQ266" s="282"/>
      <c r="AR266" s="282"/>
      <c r="AS266" s="282"/>
      <c r="AT266" s="283">
        <v>1.0000020000000001</v>
      </c>
      <c r="AU266" s="282"/>
      <c r="AV266" s="282"/>
      <c r="AW266" s="282"/>
      <c r="AX266" s="282"/>
      <c r="AY266" s="282"/>
      <c r="AZ266" s="282"/>
      <c r="BA266" s="282"/>
    </row>
    <row r="267" spans="1:53" ht="11.45" customHeight="1" x14ac:dyDescent="0.25">
      <c r="A267" s="285" t="s">
        <v>1636</v>
      </c>
      <c r="B267" s="285"/>
      <c r="C267" s="224"/>
      <c r="D267" s="224"/>
      <c r="E267" s="224"/>
      <c r="F267" s="224"/>
      <c r="G267" s="224"/>
      <c r="H267" s="224"/>
      <c r="I267" s="291" t="s">
        <v>1636</v>
      </c>
      <c r="J267" s="224"/>
      <c r="K267" s="224"/>
      <c r="L267" s="224"/>
      <c r="M267" s="224"/>
      <c r="N267" s="224"/>
      <c r="O267" s="224"/>
      <c r="P267" s="224"/>
      <c r="Q267" s="224"/>
      <c r="R267" s="224"/>
      <c r="S267" s="224"/>
      <c r="T267" s="224"/>
      <c r="U267" s="224"/>
      <c r="V267" s="291" t="s">
        <v>1636</v>
      </c>
      <c r="W267" s="224"/>
      <c r="X267" s="224"/>
      <c r="Y267" s="224"/>
      <c r="Z267" s="224"/>
      <c r="AA267" s="224"/>
      <c r="AB267" s="224"/>
      <c r="AC267" s="224"/>
      <c r="AD267" s="224"/>
      <c r="AE267" s="224"/>
      <c r="AF267" s="224"/>
      <c r="AG267" s="291" t="s">
        <v>1636</v>
      </c>
      <c r="AH267" s="224"/>
      <c r="AI267" s="224"/>
      <c r="AJ267" s="224"/>
      <c r="AK267" s="224"/>
      <c r="AL267" s="224"/>
      <c r="AM267" s="224"/>
      <c r="AN267" s="224"/>
      <c r="AO267" s="224"/>
      <c r="AP267" s="224"/>
      <c r="AQ267" s="224"/>
      <c r="AR267" s="224"/>
      <c r="AS267" s="224"/>
      <c r="AT267" s="291" t="s">
        <v>1636</v>
      </c>
      <c r="AU267" s="224"/>
      <c r="AV267" s="224"/>
      <c r="AW267" s="224"/>
      <c r="AX267" s="224"/>
      <c r="AY267" s="224"/>
      <c r="AZ267" s="224"/>
      <c r="BA267" s="224"/>
    </row>
    <row r="268" spans="1:53" ht="14.45" customHeight="1" x14ac:dyDescent="0.25">
      <c r="A268" s="292" t="s">
        <v>1897</v>
      </c>
      <c r="B268" s="292"/>
      <c r="C268" s="224"/>
      <c r="D268" s="224"/>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c r="AI268" s="224"/>
      <c r="AJ268" s="224"/>
      <c r="AK268" s="224"/>
      <c r="AL268" s="224"/>
      <c r="AM268" s="224"/>
      <c r="AN268" s="224"/>
      <c r="AO268" s="224"/>
      <c r="AP268" s="224"/>
      <c r="AQ268" s="224"/>
      <c r="AR268" s="224"/>
      <c r="AS268" s="224"/>
      <c r="AT268" s="224"/>
      <c r="AU268" s="224"/>
      <c r="AV268" s="224"/>
      <c r="AW268" s="224"/>
      <c r="AX268" s="224"/>
      <c r="AY268" s="224"/>
      <c r="AZ268" s="224"/>
      <c r="BA268" s="224"/>
    </row>
    <row r="269" spans="1:53" ht="18" customHeight="1" x14ac:dyDescent="0.25">
      <c r="A269" s="286" t="s">
        <v>1898</v>
      </c>
      <c r="B269" s="286"/>
      <c r="C269" s="224"/>
      <c r="D269" s="224"/>
      <c r="E269" s="224"/>
      <c r="F269" s="224"/>
      <c r="G269" s="224"/>
      <c r="H269" s="224"/>
      <c r="I269" s="287" t="s">
        <v>935</v>
      </c>
      <c r="J269" s="224"/>
      <c r="K269" s="224"/>
      <c r="L269" s="224"/>
      <c r="M269" s="224"/>
      <c r="N269" s="224"/>
      <c r="O269" s="224"/>
      <c r="P269" s="224"/>
      <c r="Q269" s="224"/>
      <c r="R269" s="224"/>
      <c r="S269" s="224"/>
      <c r="T269" s="224"/>
      <c r="U269" s="224"/>
      <c r="V269" s="287" t="s">
        <v>1828</v>
      </c>
      <c r="W269" s="224"/>
      <c r="X269" s="224"/>
      <c r="Y269" s="224"/>
      <c r="Z269" s="224"/>
      <c r="AA269" s="224"/>
      <c r="AB269" s="224"/>
      <c r="AC269" s="224"/>
      <c r="AD269" s="224"/>
      <c r="AE269" s="224"/>
      <c r="AF269" s="224"/>
      <c r="AG269" s="287" t="s">
        <v>1829</v>
      </c>
      <c r="AH269" s="224"/>
      <c r="AI269" s="224"/>
      <c r="AJ269" s="224"/>
      <c r="AK269" s="224"/>
      <c r="AL269" s="224"/>
      <c r="AM269" s="224"/>
      <c r="AN269" s="224"/>
      <c r="AO269" s="224"/>
      <c r="AP269" s="224"/>
      <c r="AQ269" s="224"/>
      <c r="AR269" s="224"/>
      <c r="AS269" s="224"/>
      <c r="AT269" s="287" t="s">
        <v>1828</v>
      </c>
      <c r="AU269" s="224"/>
      <c r="AV269" s="224"/>
      <c r="AW269" s="224"/>
      <c r="AX269" s="224"/>
      <c r="AY269" s="224"/>
      <c r="AZ269" s="224"/>
      <c r="BA269" s="224"/>
    </row>
    <row r="270" spans="1:53" ht="11.45" customHeight="1" x14ac:dyDescent="0.25">
      <c r="A270" s="285" t="s">
        <v>1899</v>
      </c>
      <c r="B270" s="285"/>
      <c r="C270" s="224"/>
      <c r="D270" s="224"/>
      <c r="E270" s="224"/>
      <c r="F270" s="224"/>
      <c r="G270" s="224"/>
      <c r="H270" s="224"/>
      <c r="I270" s="288">
        <v>125727</v>
      </c>
      <c r="J270" s="224"/>
      <c r="K270" s="224"/>
      <c r="L270" s="224"/>
      <c r="M270" s="224"/>
      <c r="N270" s="224"/>
      <c r="O270" s="224"/>
      <c r="P270" s="224"/>
      <c r="Q270" s="224"/>
      <c r="R270" s="224"/>
      <c r="S270" s="224"/>
      <c r="T270" s="224"/>
      <c r="U270" s="224"/>
      <c r="V270" s="289">
        <v>0.79029844999999999</v>
      </c>
      <c r="W270" s="224"/>
      <c r="X270" s="224"/>
      <c r="Y270" s="224"/>
      <c r="Z270" s="224"/>
      <c r="AA270" s="224"/>
      <c r="AB270" s="224"/>
      <c r="AC270" s="224"/>
      <c r="AD270" s="224"/>
      <c r="AE270" s="224"/>
      <c r="AF270" s="224"/>
      <c r="AG270" s="290">
        <v>20316568350</v>
      </c>
      <c r="AH270" s="224"/>
      <c r="AI270" s="224"/>
      <c r="AJ270" s="224"/>
      <c r="AK270" s="224"/>
      <c r="AL270" s="224"/>
      <c r="AM270" s="224"/>
      <c r="AN270" s="224"/>
      <c r="AO270" s="224"/>
      <c r="AP270" s="224"/>
      <c r="AQ270" s="224"/>
      <c r="AR270" s="224"/>
      <c r="AS270" s="224"/>
      <c r="AT270" s="289">
        <v>0.76313600000000004</v>
      </c>
      <c r="AU270" s="224"/>
      <c r="AV270" s="224"/>
      <c r="AW270" s="224"/>
      <c r="AX270" s="224"/>
      <c r="AY270" s="224"/>
      <c r="AZ270" s="224"/>
      <c r="BA270" s="224"/>
    </row>
    <row r="271" spans="1:53" ht="11.65" customHeight="1" x14ac:dyDescent="0.25">
      <c r="A271" s="285" t="s">
        <v>1900</v>
      </c>
      <c r="B271" s="285"/>
      <c r="C271" s="224"/>
      <c r="D271" s="224"/>
      <c r="E271" s="224"/>
      <c r="F271" s="224"/>
      <c r="G271" s="224"/>
      <c r="H271" s="224"/>
      <c r="I271" s="288">
        <v>18663</v>
      </c>
      <c r="J271" s="224"/>
      <c r="K271" s="224"/>
      <c r="L271" s="224"/>
      <c r="M271" s="224"/>
      <c r="N271" s="224"/>
      <c r="O271" s="224"/>
      <c r="P271" s="224"/>
      <c r="Q271" s="224"/>
      <c r="R271" s="224"/>
      <c r="S271" s="224"/>
      <c r="T271" s="224"/>
      <c r="U271" s="224"/>
      <c r="V271" s="289">
        <v>0.11731243</v>
      </c>
      <c r="W271" s="224"/>
      <c r="X271" s="224"/>
      <c r="Y271" s="224"/>
      <c r="Z271" s="224"/>
      <c r="AA271" s="224"/>
      <c r="AB271" s="224"/>
      <c r="AC271" s="224"/>
      <c r="AD271" s="224"/>
      <c r="AE271" s="224"/>
      <c r="AF271" s="224"/>
      <c r="AG271" s="290">
        <v>3350007645.4099998</v>
      </c>
      <c r="AH271" s="224"/>
      <c r="AI271" s="224"/>
      <c r="AJ271" s="224"/>
      <c r="AK271" s="224"/>
      <c r="AL271" s="224"/>
      <c r="AM271" s="224"/>
      <c r="AN271" s="224"/>
      <c r="AO271" s="224"/>
      <c r="AP271" s="224"/>
      <c r="AQ271" s="224"/>
      <c r="AR271" s="224"/>
      <c r="AS271" s="224"/>
      <c r="AT271" s="289">
        <v>0.125834</v>
      </c>
      <c r="AU271" s="224"/>
      <c r="AV271" s="224"/>
      <c r="AW271" s="224"/>
      <c r="AX271" s="224"/>
      <c r="AY271" s="224"/>
      <c r="AZ271" s="224"/>
      <c r="BA271" s="224"/>
    </row>
    <row r="272" spans="1:53" ht="11.45" customHeight="1" thickBot="1" x14ac:dyDescent="0.3">
      <c r="A272" s="285" t="s">
        <v>1901</v>
      </c>
      <c r="B272" s="285"/>
      <c r="C272" s="224"/>
      <c r="D272" s="224"/>
      <c r="E272" s="224"/>
      <c r="F272" s="224"/>
      <c r="G272" s="224"/>
      <c r="H272" s="224"/>
      <c r="I272" s="288">
        <v>14698</v>
      </c>
      <c r="J272" s="224"/>
      <c r="K272" s="224"/>
      <c r="L272" s="224"/>
      <c r="M272" s="224"/>
      <c r="N272" s="224"/>
      <c r="O272" s="224"/>
      <c r="P272" s="224"/>
      <c r="Q272" s="224"/>
      <c r="R272" s="224"/>
      <c r="S272" s="224"/>
      <c r="T272" s="224"/>
      <c r="U272" s="224"/>
      <c r="V272" s="289">
        <v>9.2389120000000005E-2</v>
      </c>
      <c r="W272" s="224"/>
      <c r="X272" s="224"/>
      <c r="Y272" s="224"/>
      <c r="Z272" s="224"/>
      <c r="AA272" s="224"/>
      <c r="AB272" s="224"/>
      <c r="AC272" s="224"/>
      <c r="AD272" s="224"/>
      <c r="AE272" s="224"/>
      <c r="AF272" s="224"/>
      <c r="AG272" s="290">
        <v>2955882415.48</v>
      </c>
      <c r="AH272" s="224"/>
      <c r="AI272" s="224"/>
      <c r="AJ272" s="224"/>
      <c r="AK272" s="224"/>
      <c r="AL272" s="224"/>
      <c r="AM272" s="224"/>
      <c r="AN272" s="224"/>
      <c r="AO272" s="224"/>
      <c r="AP272" s="224"/>
      <c r="AQ272" s="224"/>
      <c r="AR272" s="224"/>
      <c r="AS272" s="224"/>
      <c r="AT272" s="289">
        <v>0.11103</v>
      </c>
      <c r="AU272" s="224"/>
      <c r="AV272" s="224"/>
      <c r="AW272" s="224"/>
      <c r="AX272" s="224"/>
      <c r="AY272" s="224"/>
      <c r="AZ272" s="224"/>
      <c r="BA272" s="224"/>
    </row>
    <row r="273" spans="1:53" ht="11.45" customHeight="1" thickTop="1" x14ac:dyDescent="0.25">
      <c r="A273" s="280" t="s">
        <v>259</v>
      </c>
      <c r="B273" s="280"/>
      <c r="C273" s="224"/>
      <c r="D273" s="224"/>
      <c r="E273" s="224"/>
      <c r="F273" s="224"/>
      <c r="G273" s="224"/>
      <c r="H273" s="224"/>
      <c r="I273" s="281">
        <v>159088</v>
      </c>
      <c r="J273" s="282"/>
      <c r="K273" s="282"/>
      <c r="L273" s="282"/>
      <c r="M273" s="282"/>
      <c r="N273" s="282"/>
      <c r="O273" s="282"/>
      <c r="P273" s="282"/>
      <c r="Q273" s="282"/>
      <c r="R273" s="282"/>
      <c r="S273" s="282"/>
      <c r="T273" s="282"/>
      <c r="U273" s="282"/>
      <c r="V273" s="283">
        <v>1</v>
      </c>
      <c r="W273" s="282"/>
      <c r="X273" s="282"/>
      <c r="Y273" s="282"/>
      <c r="Z273" s="282"/>
      <c r="AA273" s="282"/>
      <c r="AB273" s="282"/>
      <c r="AC273" s="282"/>
      <c r="AD273" s="282"/>
      <c r="AE273" s="282"/>
      <c r="AF273" s="282"/>
      <c r="AG273" s="284">
        <v>26622458410.889999</v>
      </c>
      <c r="AH273" s="282"/>
      <c r="AI273" s="282"/>
      <c r="AJ273" s="282"/>
      <c r="AK273" s="282"/>
      <c r="AL273" s="282"/>
      <c r="AM273" s="282"/>
      <c r="AN273" s="282"/>
      <c r="AO273" s="282"/>
      <c r="AP273" s="282"/>
      <c r="AQ273" s="282"/>
      <c r="AR273" s="282"/>
      <c r="AS273" s="282"/>
      <c r="AT273" s="283">
        <v>1</v>
      </c>
      <c r="AU273" s="282"/>
      <c r="AV273" s="282"/>
      <c r="AW273" s="282"/>
      <c r="AX273" s="282"/>
      <c r="AY273" s="282"/>
      <c r="AZ273" s="282"/>
      <c r="BA273" s="282"/>
    </row>
    <row r="274" spans="1:53" ht="11.45" customHeight="1" x14ac:dyDescent="0.25">
      <c r="A274" s="285" t="s">
        <v>1636</v>
      </c>
      <c r="B274" s="285"/>
      <c r="C274" s="224"/>
      <c r="D274" s="224"/>
      <c r="E274" s="224"/>
      <c r="F274" s="224"/>
      <c r="G274" s="224"/>
      <c r="H274" s="224"/>
      <c r="I274" s="291" t="s">
        <v>1636</v>
      </c>
      <c r="J274" s="224"/>
      <c r="K274" s="224"/>
      <c r="L274" s="224"/>
      <c r="M274" s="224"/>
      <c r="N274" s="224"/>
      <c r="O274" s="224"/>
      <c r="P274" s="224"/>
      <c r="Q274" s="224"/>
      <c r="R274" s="224"/>
      <c r="S274" s="224"/>
      <c r="T274" s="224"/>
      <c r="U274" s="224"/>
      <c r="V274" s="291" t="s">
        <v>1636</v>
      </c>
      <c r="W274" s="224"/>
      <c r="X274" s="224"/>
      <c r="Y274" s="224"/>
      <c r="Z274" s="224"/>
      <c r="AA274" s="224"/>
      <c r="AB274" s="224"/>
      <c r="AC274" s="224"/>
      <c r="AD274" s="224"/>
      <c r="AE274" s="224"/>
      <c r="AF274" s="224"/>
      <c r="AG274" s="291" t="s">
        <v>1636</v>
      </c>
      <c r="AH274" s="224"/>
      <c r="AI274" s="224"/>
      <c r="AJ274" s="224"/>
      <c r="AK274" s="224"/>
      <c r="AL274" s="224"/>
      <c r="AM274" s="224"/>
      <c r="AN274" s="224"/>
      <c r="AO274" s="224"/>
      <c r="AP274" s="224"/>
      <c r="AQ274" s="224"/>
      <c r="AR274" s="224"/>
      <c r="AS274" s="224"/>
      <c r="AT274" s="291" t="s">
        <v>1636</v>
      </c>
      <c r="AU274" s="224"/>
      <c r="AV274" s="224"/>
      <c r="AW274" s="224"/>
      <c r="AX274" s="224"/>
      <c r="AY274" s="224"/>
      <c r="AZ274" s="224"/>
      <c r="BA274" s="224"/>
    </row>
    <row r="275" spans="1:53" ht="14.45" customHeight="1" x14ac:dyDescent="0.25">
      <c r="A275" s="292" t="s">
        <v>1902</v>
      </c>
      <c r="B275" s="292"/>
      <c r="C275" s="224"/>
      <c r="D275" s="224"/>
      <c r="E275" s="224"/>
      <c r="F275" s="224"/>
      <c r="G275" s="224"/>
      <c r="H275" s="224"/>
      <c r="I275" s="224"/>
      <c r="J275" s="224"/>
      <c r="K275" s="224"/>
      <c r="L275" s="224"/>
      <c r="M275" s="224"/>
      <c r="N275" s="224"/>
      <c r="O275" s="224"/>
      <c r="P275" s="224"/>
      <c r="Q275" s="224"/>
      <c r="R275" s="224"/>
      <c r="S275" s="224"/>
      <c r="T275" s="224"/>
      <c r="U275" s="224"/>
      <c r="V275" s="224"/>
      <c r="W275" s="224"/>
      <c r="X275" s="224"/>
      <c r="Y275" s="224"/>
      <c r="Z275" s="224"/>
      <c r="AA275" s="224"/>
      <c r="AB275" s="224"/>
      <c r="AC275" s="224"/>
      <c r="AD275" s="224"/>
      <c r="AE275" s="224"/>
      <c r="AF275" s="224"/>
      <c r="AG275" s="224"/>
      <c r="AH275" s="224"/>
      <c r="AI275" s="224"/>
      <c r="AJ275" s="224"/>
      <c r="AK275" s="224"/>
      <c r="AL275" s="224"/>
      <c r="AM275" s="224"/>
      <c r="AN275" s="224"/>
      <c r="AO275" s="224"/>
      <c r="AP275" s="224"/>
      <c r="AQ275" s="224"/>
      <c r="AR275" s="224"/>
      <c r="AS275" s="224"/>
      <c r="AT275" s="224"/>
      <c r="AU275" s="224"/>
      <c r="AV275" s="224"/>
      <c r="AW275" s="224"/>
      <c r="AX275" s="224"/>
      <c r="AY275" s="224"/>
      <c r="AZ275" s="224"/>
      <c r="BA275" s="224"/>
    </row>
    <row r="276" spans="1:53" ht="18" customHeight="1" x14ac:dyDescent="0.25">
      <c r="A276" s="286" t="s">
        <v>1903</v>
      </c>
      <c r="B276" s="286"/>
      <c r="C276" s="224"/>
      <c r="D276" s="224"/>
      <c r="E276" s="224"/>
      <c r="F276" s="224"/>
      <c r="G276" s="224"/>
      <c r="H276" s="224"/>
      <c r="I276" s="287" t="s">
        <v>935</v>
      </c>
      <c r="J276" s="224"/>
      <c r="K276" s="224"/>
      <c r="L276" s="224"/>
      <c r="M276" s="224"/>
      <c r="N276" s="224"/>
      <c r="O276" s="224"/>
      <c r="P276" s="224"/>
      <c r="Q276" s="224"/>
      <c r="R276" s="224"/>
      <c r="S276" s="224"/>
      <c r="T276" s="224"/>
      <c r="U276" s="224"/>
      <c r="V276" s="287" t="s">
        <v>1828</v>
      </c>
      <c r="W276" s="224"/>
      <c r="X276" s="224"/>
      <c r="Y276" s="224"/>
      <c r="Z276" s="224"/>
      <c r="AA276" s="224"/>
      <c r="AB276" s="224"/>
      <c r="AC276" s="224"/>
      <c r="AD276" s="224"/>
      <c r="AE276" s="224"/>
      <c r="AF276" s="224"/>
      <c r="AG276" s="287" t="s">
        <v>1829</v>
      </c>
      <c r="AH276" s="224"/>
      <c r="AI276" s="224"/>
      <c r="AJ276" s="224"/>
      <c r="AK276" s="224"/>
      <c r="AL276" s="224"/>
      <c r="AM276" s="224"/>
      <c r="AN276" s="224"/>
      <c r="AO276" s="224"/>
      <c r="AP276" s="224"/>
      <c r="AQ276" s="224"/>
      <c r="AR276" s="224"/>
      <c r="AS276" s="224"/>
      <c r="AT276" s="287" t="s">
        <v>1828</v>
      </c>
      <c r="AU276" s="224"/>
      <c r="AV276" s="224"/>
      <c r="AW276" s="224"/>
      <c r="AX276" s="224"/>
      <c r="AY276" s="224"/>
      <c r="AZ276" s="224"/>
      <c r="BA276" s="224"/>
    </row>
    <row r="277" spans="1:53" ht="11.65" customHeight="1" x14ac:dyDescent="0.25">
      <c r="A277" s="285" t="s">
        <v>1904</v>
      </c>
      <c r="B277" s="285"/>
      <c r="C277" s="224"/>
      <c r="D277" s="224"/>
      <c r="E277" s="224"/>
      <c r="F277" s="224"/>
      <c r="G277" s="224"/>
      <c r="H277" s="224"/>
      <c r="I277" s="288">
        <v>9272</v>
      </c>
      <c r="J277" s="224"/>
      <c r="K277" s="224"/>
      <c r="L277" s="224"/>
      <c r="M277" s="224"/>
      <c r="N277" s="224"/>
      <c r="O277" s="224"/>
      <c r="P277" s="224"/>
      <c r="Q277" s="224"/>
      <c r="R277" s="224"/>
      <c r="S277" s="224"/>
      <c r="T277" s="224"/>
      <c r="U277" s="224"/>
      <c r="V277" s="289">
        <v>5.8282210000000001E-2</v>
      </c>
      <c r="W277" s="224"/>
      <c r="X277" s="224"/>
      <c r="Y277" s="224"/>
      <c r="Z277" s="224"/>
      <c r="AA277" s="224"/>
      <c r="AB277" s="224"/>
      <c r="AC277" s="224"/>
      <c r="AD277" s="224"/>
      <c r="AE277" s="224"/>
      <c r="AF277" s="224"/>
      <c r="AG277" s="290">
        <v>554403183.12</v>
      </c>
      <c r="AH277" s="224"/>
      <c r="AI277" s="224"/>
      <c r="AJ277" s="224"/>
      <c r="AK277" s="224"/>
      <c r="AL277" s="224"/>
      <c r="AM277" s="224"/>
      <c r="AN277" s="224"/>
      <c r="AO277" s="224"/>
      <c r="AP277" s="224"/>
      <c r="AQ277" s="224"/>
      <c r="AR277" s="224"/>
      <c r="AS277" s="224"/>
      <c r="AT277" s="289">
        <v>2.0825E-2</v>
      </c>
      <c r="AU277" s="224"/>
      <c r="AV277" s="224"/>
      <c r="AW277" s="224"/>
      <c r="AX277" s="224"/>
      <c r="AY277" s="224"/>
      <c r="AZ277" s="224"/>
      <c r="BA277" s="224"/>
    </row>
    <row r="278" spans="1:53" ht="11.45" customHeight="1" x14ac:dyDescent="0.25">
      <c r="A278" s="285" t="s">
        <v>1905</v>
      </c>
      <c r="B278" s="285"/>
      <c r="C278" s="224"/>
      <c r="D278" s="224"/>
      <c r="E278" s="224"/>
      <c r="F278" s="224"/>
      <c r="G278" s="224"/>
      <c r="H278" s="224"/>
      <c r="I278" s="288">
        <v>5338</v>
      </c>
      <c r="J278" s="224"/>
      <c r="K278" s="224"/>
      <c r="L278" s="224"/>
      <c r="M278" s="224"/>
      <c r="N278" s="224"/>
      <c r="O278" s="224"/>
      <c r="P278" s="224"/>
      <c r="Q278" s="224"/>
      <c r="R278" s="224"/>
      <c r="S278" s="224"/>
      <c r="T278" s="224"/>
      <c r="U278" s="224"/>
      <c r="V278" s="289">
        <v>3.3553760000000002E-2</v>
      </c>
      <c r="W278" s="224"/>
      <c r="X278" s="224"/>
      <c r="Y278" s="224"/>
      <c r="Z278" s="224"/>
      <c r="AA278" s="224"/>
      <c r="AB278" s="224"/>
      <c r="AC278" s="224"/>
      <c r="AD278" s="224"/>
      <c r="AE278" s="224"/>
      <c r="AF278" s="224"/>
      <c r="AG278" s="290">
        <v>543896941.88</v>
      </c>
      <c r="AH278" s="224"/>
      <c r="AI278" s="224"/>
      <c r="AJ278" s="224"/>
      <c r="AK278" s="224"/>
      <c r="AL278" s="224"/>
      <c r="AM278" s="224"/>
      <c r="AN278" s="224"/>
      <c r="AO278" s="224"/>
      <c r="AP278" s="224"/>
      <c r="AQ278" s="224"/>
      <c r="AR278" s="224"/>
      <c r="AS278" s="224"/>
      <c r="AT278" s="289">
        <v>2.043E-2</v>
      </c>
      <c r="AU278" s="224"/>
      <c r="AV278" s="224"/>
      <c r="AW278" s="224"/>
      <c r="AX278" s="224"/>
      <c r="AY278" s="224"/>
      <c r="AZ278" s="224"/>
      <c r="BA278" s="224"/>
    </row>
    <row r="279" spans="1:53" ht="11.65" customHeight="1" x14ac:dyDescent="0.25">
      <c r="A279" s="285" t="s">
        <v>1906</v>
      </c>
      <c r="B279" s="285"/>
      <c r="C279" s="224"/>
      <c r="D279" s="224"/>
      <c r="E279" s="224"/>
      <c r="F279" s="224"/>
      <c r="G279" s="224"/>
      <c r="H279" s="224"/>
      <c r="I279" s="288">
        <v>8033</v>
      </c>
      <c r="J279" s="224"/>
      <c r="K279" s="224"/>
      <c r="L279" s="224"/>
      <c r="M279" s="224"/>
      <c r="N279" s="224"/>
      <c r="O279" s="224"/>
      <c r="P279" s="224"/>
      <c r="Q279" s="224"/>
      <c r="R279" s="224"/>
      <c r="S279" s="224"/>
      <c r="T279" s="224"/>
      <c r="U279" s="224"/>
      <c r="V279" s="289">
        <v>5.0494070000000002E-2</v>
      </c>
      <c r="W279" s="224"/>
      <c r="X279" s="224"/>
      <c r="Y279" s="224"/>
      <c r="Z279" s="224"/>
      <c r="AA279" s="224"/>
      <c r="AB279" s="224"/>
      <c r="AC279" s="224"/>
      <c r="AD279" s="224"/>
      <c r="AE279" s="224"/>
      <c r="AF279" s="224"/>
      <c r="AG279" s="290">
        <v>855849363.58000004</v>
      </c>
      <c r="AH279" s="224"/>
      <c r="AI279" s="224"/>
      <c r="AJ279" s="224"/>
      <c r="AK279" s="224"/>
      <c r="AL279" s="224"/>
      <c r="AM279" s="224"/>
      <c r="AN279" s="224"/>
      <c r="AO279" s="224"/>
      <c r="AP279" s="224"/>
      <c r="AQ279" s="224"/>
      <c r="AR279" s="224"/>
      <c r="AS279" s="224"/>
      <c r="AT279" s="289">
        <v>3.2148000000000003E-2</v>
      </c>
      <c r="AU279" s="224"/>
      <c r="AV279" s="224"/>
      <c r="AW279" s="224"/>
      <c r="AX279" s="224"/>
      <c r="AY279" s="224"/>
      <c r="AZ279" s="224"/>
      <c r="BA279" s="224"/>
    </row>
    <row r="280" spans="1:53" ht="11.45" customHeight="1" x14ac:dyDescent="0.25">
      <c r="A280" s="285" t="s">
        <v>1907</v>
      </c>
      <c r="B280" s="285"/>
      <c r="C280" s="224"/>
      <c r="D280" s="224"/>
      <c r="E280" s="224"/>
      <c r="F280" s="224"/>
      <c r="G280" s="224"/>
      <c r="H280" s="224"/>
      <c r="I280" s="288">
        <v>12921</v>
      </c>
      <c r="J280" s="224"/>
      <c r="K280" s="224"/>
      <c r="L280" s="224"/>
      <c r="M280" s="224"/>
      <c r="N280" s="224"/>
      <c r="O280" s="224"/>
      <c r="P280" s="224"/>
      <c r="Q280" s="224"/>
      <c r="R280" s="224"/>
      <c r="S280" s="224"/>
      <c r="T280" s="224"/>
      <c r="U280" s="224"/>
      <c r="V280" s="289">
        <v>8.1219200000000005E-2</v>
      </c>
      <c r="W280" s="224"/>
      <c r="X280" s="224"/>
      <c r="Y280" s="224"/>
      <c r="Z280" s="224"/>
      <c r="AA280" s="224"/>
      <c r="AB280" s="224"/>
      <c r="AC280" s="224"/>
      <c r="AD280" s="224"/>
      <c r="AE280" s="224"/>
      <c r="AF280" s="224"/>
      <c r="AG280" s="290">
        <v>1288536456.46</v>
      </c>
      <c r="AH280" s="224"/>
      <c r="AI280" s="224"/>
      <c r="AJ280" s="224"/>
      <c r="AK280" s="224"/>
      <c r="AL280" s="224"/>
      <c r="AM280" s="224"/>
      <c r="AN280" s="224"/>
      <c r="AO280" s="224"/>
      <c r="AP280" s="224"/>
      <c r="AQ280" s="224"/>
      <c r="AR280" s="224"/>
      <c r="AS280" s="224"/>
      <c r="AT280" s="289">
        <v>4.8399999999999999E-2</v>
      </c>
      <c r="AU280" s="224"/>
      <c r="AV280" s="224"/>
      <c r="AW280" s="224"/>
      <c r="AX280" s="224"/>
      <c r="AY280" s="224"/>
      <c r="AZ280" s="224"/>
      <c r="BA280" s="224"/>
    </row>
    <row r="281" spans="1:53" ht="11.45" customHeight="1" x14ac:dyDescent="0.25">
      <c r="A281" s="285" t="s">
        <v>1908</v>
      </c>
      <c r="B281" s="285"/>
      <c r="C281" s="224"/>
      <c r="D281" s="224"/>
      <c r="E281" s="224"/>
      <c r="F281" s="224"/>
      <c r="G281" s="224"/>
      <c r="H281" s="224"/>
      <c r="I281" s="288">
        <v>15027</v>
      </c>
      <c r="J281" s="224"/>
      <c r="K281" s="224"/>
      <c r="L281" s="224"/>
      <c r="M281" s="224"/>
      <c r="N281" s="224"/>
      <c r="O281" s="224"/>
      <c r="P281" s="224"/>
      <c r="Q281" s="224"/>
      <c r="R281" s="224"/>
      <c r="S281" s="224"/>
      <c r="T281" s="224"/>
      <c r="U281" s="224"/>
      <c r="V281" s="289">
        <v>9.4457159999999998E-2</v>
      </c>
      <c r="W281" s="224"/>
      <c r="X281" s="224"/>
      <c r="Y281" s="224"/>
      <c r="Z281" s="224"/>
      <c r="AA281" s="224"/>
      <c r="AB281" s="224"/>
      <c r="AC281" s="224"/>
      <c r="AD281" s="224"/>
      <c r="AE281" s="224"/>
      <c r="AF281" s="224"/>
      <c r="AG281" s="290">
        <v>1744164782.24</v>
      </c>
      <c r="AH281" s="224"/>
      <c r="AI281" s="224"/>
      <c r="AJ281" s="224"/>
      <c r="AK281" s="224"/>
      <c r="AL281" s="224"/>
      <c r="AM281" s="224"/>
      <c r="AN281" s="224"/>
      <c r="AO281" s="224"/>
      <c r="AP281" s="224"/>
      <c r="AQ281" s="224"/>
      <c r="AR281" s="224"/>
      <c r="AS281" s="224"/>
      <c r="AT281" s="289">
        <v>6.5515000000000004E-2</v>
      </c>
      <c r="AU281" s="224"/>
      <c r="AV281" s="224"/>
      <c r="AW281" s="224"/>
      <c r="AX281" s="224"/>
      <c r="AY281" s="224"/>
      <c r="AZ281" s="224"/>
      <c r="BA281" s="224"/>
    </row>
    <row r="282" spans="1:53" ht="11.65" customHeight="1" x14ac:dyDescent="0.25">
      <c r="A282" s="285" t="s">
        <v>1909</v>
      </c>
      <c r="B282" s="285"/>
      <c r="C282" s="224"/>
      <c r="D282" s="224"/>
      <c r="E282" s="224"/>
      <c r="F282" s="224"/>
      <c r="G282" s="224"/>
      <c r="H282" s="224"/>
      <c r="I282" s="288">
        <v>14906</v>
      </c>
      <c r="J282" s="224"/>
      <c r="K282" s="224"/>
      <c r="L282" s="224"/>
      <c r="M282" s="224"/>
      <c r="N282" s="224"/>
      <c r="O282" s="224"/>
      <c r="P282" s="224"/>
      <c r="Q282" s="224"/>
      <c r="R282" s="224"/>
      <c r="S282" s="224"/>
      <c r="T282" s="224"/>
      <c r="U282" s="224"/>
      <c r="V282" s="289">
        <v>9.3696570000000007E-2</v>
      </c>
      <c r="W282" s="224"/>
      <c r="X282" s="224"/>
      <c r="Y282" s="224"/>
      <c r="Z282" s="224"/>
      <c r="AA282" s="224"/>
      <c r="AB282" s="224"/>
      <c r="AC282" s="224"/>
      <c r="AD282" s="224"/>
      <c r="AE282" s="224"/>
      <c r="AF282" s="224"/>
      <c r="AG282" s="290">
        <v>1904825662.1500001</v>
      </c>
      <c r="AH282" s="224"/>
      <c r="AI282" s="224"/>
      <c r="AJ282" s="224"/>
      <c r="AK282" s="224"/>
      <c r="AL282" s="224"/>
      <c r="AM282" s="224"/>
      <c r="AN282" s="224"/>
      <c r="AO282" s="224"/>
      <c r="AP282" s="224"/>
      <c r="AQ282" s="224"/>
      <c r="AR282" s="224"/>
      <c r="AS282" s="224"/>
      <c r="AT282" s="289">
        <v>7.1550000000000002E-2</v>
      </c>
      <c r="AU282" s="224"/>
      <c r="AV282" s="224"/>
      <c r="AW282" s="224"/>
      <c r="AX282" s="224"/>
      <c r="AY282" s="224"/>
      <c r="AZ282" s="224"/>
      <c r="BA282" s="224"/>
    </row>
    <row r="283" spans="1:53" ht="11.45" customHeight="1" x14ac:dyDescent="0.25">
      <c r="A283" s="285" t="s">
        <v>1910</v>
      </c>
      <c r="B283" s="285"/>
      <c r="C283" s="224"/>
      <c r="D283" s="224"/>
      <c r="E283" s="224"/>
      <c r="F283" s="224"/>
      <c r="G283" s="224"/>
      <c r="H283" s="224"/>
      <c r="I283" s="288">
        <v>12947</v>
      </c>
      <c r="J283" s="224"/>
      <c r="K283" s="224"/>
      <c r="L283" s="224"/>
      <c r="M283" s="224"/>
      <c r="N283" s="224"/>
      <c r="O283" s="224"/>
      <c r="P283" s="224"/>
      <c r="Q283" s="224"/>
      <c r="R283" s="224"/>
      <c r="S283" s="224"/>
      <c r="T283" s="224"/>
      <c r="U283" s="224"/>
      <c r="V283" s="289">
        <v>8.1382629999999997E-2</v>
      </c>
      <c r="W283" s="224"/>
      <c r="X283" s="224"/>
      <c r="Y283" s="224"/>
      <c r="Z283" s="224"/>
      <c r="AA283" s="224"/>
      <c r="AB283" s="224"/>
      <c r="AC283" s="224"/>
      <c r="AD283" s="224"/>
      <c r="AE283" s="224"/>
      <c r="AF283" s="224"/>
      <c r="AG283" s="290">
        <v>1975495239.3099999</v>
      </c>
      <c r="AH283" s="224"/>
      <c r="AI283" s="224"/>
      <c r="AJ283" s="224"/>
      <c r="AK283" s="224"/>
      <c r="AL283" s="224"/>
      <c r="AM283" s="224"/>
      <c r="AN283" s="224"/>
      <c r="AO283" s="224"/>
      <c r="AP283" s="224"/>
      <c r="AQ283" s="224"/>
      <c r="AR283" s="224"/>
      <c r="AS283" s="224"/>
      <c r="AT283" s="289">
        <v>7.4204000000000006E-2</v>
      </c>
      <c r="AU283" s="224"/>
      <c r="AV283" s="224"/>
      <c r="AW283" s="224"/>
      <c r="AX283" s="224"/>
      <c r="AY283" s="224"/>
      <c r="AZ283" s="224"/>
      <c r="BA283" s="224"/>
    </row>
    <row r="284" spans="1:53" ht="11.65" customHeight="1" x14ac:dyDescent="0.25">
      <c r="A284" s="285" t="s">
        <v>1911</v>
      </c>
      <c r="B284" s="285"/>
      <c r="C284" s="224"/>
      <c r="D284" s="224"/>
      <c r="E284" s="224"/>
      <c r="F284" s="224"/>
      <c r="G284" s="224"/>
      <c r="H284" s="224"/>
      <c r="I284" s="288">
        <v>13713</v>
      </c>
      <c r="J284" s="224"/>
      <c r="K284" s="224"/>
      <c r="L284" s="224"/>
      <c r="M284" s="224"/>
      <c r="N284" s="224"/>
      <c r="O284" s="224"/>
      <c r="P284" s="224"/>
      <c r="Q284" s="224"/>
      <c r="R284" s="224"/>
      <c r="S284" s="224"/>
      <c r="T284" s="224"/>
      <c r="U284" s="224"/>
      <c r="V284" s="289">
        <v>8.6197579999999996E-2</v>
      </c>
      <c r="W284" s="224"/>
      <c r="X284" s="224"/>
      <c r="Y284" s="224"/>
      <c r="Z284" s="224"/>
      <c r="AA284" s="224"/>
      <c r="AB284" s="224"/>
      <c r="AC284" s="224"/>
      <c r="AD284" s="224"/>
      <c r="AE284" s="224"/>
      <c r="AF284" s="224"/>
      <c r="AG284" s="290">
        <v>2266087175.2199998</v>
      </c>
      <c r="AH284" s="224"/>
      <c r="AI284" s="224"/>
      <c r="AJ284" s="224"/>
      <c r="AK284" s="224"/>
      <c r="AL284" s="224"/>
      <c r="AM284" s="224"/>
      <c r="AN284" s="224"/>
      <c r="AO284" s="224"/>
      <c r="AP284" s="224"/>
      <c r="AQ284" s="224"/>
      <c r="AR284" s="224"/>
      <c r="AS284" s="224"/>
      <c r="AT284" s="289">
        <v>8.5119E-2</v>
      </c>
      <c r="AU284" s="224"/>
      <c r="AV284" s="224"/>
      <c r="AW284" s="224"/>
      <c r="AX284" s="224"/>
      <c r="AY284" s="224"/>
      <c r="AZ284" s="224"/>
      <c r="BA284" s="224"/>
    </row>
    <row r="285" spans="1:53" ht="11.45" customHeight="1" x14ac:dyDescent="0.25">
      <c r="A285" s="285" t="s">
        <v>1912</v>
      </c>
      <c r="B285" s="285"/>
      <c r="C285" s="224"/>
      <c r="D285" s="224"/>
      <c r="E285" s="224"/>
      <c r="F285" s="224"/>
      <c r="G285" s="224"/>
      <c r="H285" s="224"/>
      <c r="I285" s="288">
        <v>15112</v>
      </c>
      <c r="J285" s="224"/>
      <c r="K285" s="224"/>
      <c r="L285" s="224"/>
      <c r="M285" s="224"/>
      <c r="N285" s="224"/>
      <c r="O285" s="224"/>
      <c r="P285" s="224"/>
      <c r="Q285" s="224"/>
      <c r="R285" s="224"/>
      <c r="S285" s="224"/>
      <c r="T285" s="224"/>
      <c r="U285" s="224"/>
      <c r="V285" s="289">
        <v>9.4991450000000005E-2</v>
      </c>
      <c r="W285" s="224"/>
      <c r="X285" s="224"/>
      <c r="Y285" s="224"/>
      <c r="Z285" s="224"/>
      <c r="AA285" s="224"/>
      <c r="AB285" s="224"/>
      <c r="AC285" s="224"/>
      <c r="AD285" s="224"/>
      <c r="AE285" s="224"/>
      <c r="AF285" s="224"/>
      <c r="AG285" s="290">
        <v>2671982471.5799999</v>
      </c>
      <c r="AH285" s="224"/>
      <c r="AI285" s="224"/>
      <c r="AJ285" s="224"/>
      <c r="AK285" s="224"/>
      <c r="AL285" s="224"/>
      <c r="AM285" s="224"/>
      <c r="AN285" s="224"/>
      <c r="AO285" s="224"/>
      <c r="AP285" s="224"/>
      <c r="AQ285" s="224"/>
      <c r="AR285" s="224"/>
      <c r="AS285" s="224"/>
      <c r="AT285" s="289">
        <v>0.100366</v>
      </c>
      <c r="AU285" s="224"/>
      <c r="AV285" s="224"/>
      <c r="AW285" s="224"/>
      <c r="AX285" s="224"/>
      <c r="AY285" s="224"/>
      <c r="AZ285" s="224"/>
      <c r="BA285" s="224"/>
    </row>
    <row r="286" spans="1:53" ht="11.45" customHeight="1" x14ac:dyDescent="0.25">
      <c r="A286" s="285" t="s">
        <v>1913</v>
      </c>
      <c r="B286" s="285"/>
      <c r="C286" s="224"/>
      <c r="D286" s="224"/>
      <c r="E286" s="224"/>
      <c r="F286" s="224"/>
      <c r="G286" s="224"/>
      <c r="H286" s="224"/>
      <c r="I286" s="288">
        <v>14920</v>
      </c>
      <c r="J286" s="224"/>
      <c r="K286" s="224"/>
      <c r="L286" s="224"/>
      <c r="M286" s="224"/>
      <c r="N286" s="224"/>
      <c r="O286" s="224"/>
      <c r="P286" s="224"/>
      <c r="Q286" s="224"/>
      <c r="R286" s="224"/>
      <c r="S286" s="224"/>
      <c r="T286" s="224"/>
      <c r="U286" s="224"/>
      <c r="V286" s="289">
        <v>9.3784569999999998E-2</v>
      </c>
      <c r="W286" s="224"/>
      <c r="X286" s="224"/>
      <c r="Y286" s="224"/>
      <c r="Z286" s="224"/>
      <c r="AA286" s="224"/>
      <c r="AB286" s="224"/>
      <c r="AC286" s="224"/>
      <c r="AD286" s="224"/>
      <c r="AE286" s="224"/>
      <c r="AF286" s="224"/>
      <c r="AG286" s="290">
        <v>2938109528.4099998</v>
      </c>
      <c r="AH286" s="224"/>
      <c r="AI286" s="224"/>
      <c r="AJ286" s="224"/>
      <c r="AK286" s="224"/>
      <c r="AL286" s="224"/>
      <c r="AM286" s="224"/>
      <c r="AN286" s="224"/>
      <c r="AO286" s="224"/>
      <c r="AP286" s="224"/>
      <c r="AQ286" s="224"/>
      <c r="AR286" s="224"/>
      <c r="AS286" s="224"/>
      <c r="AT286" s="289">
        <v>0.110362</v>
      </c>
      <c r="AU286" s="224"/>
      <c r="AV286" s="224"/>
      <c r="AW286" s="224"/>
      <c r="AX286" s="224"/>
      <c r="AY286" s="224"/>
      <c r="AZ286" s="224"/>
      <c r="BA286" s="224"/>
    </row>
    <row r="287" spans="1:53" ht="11.65" customHeight="1" x14ac:dyDescent="0.25">
      <c r="A287" s="285" t="s">
        <v>1914</v>
      </c>
      <c r="B287" s="285"/>
      <c r="C287" s="224"/>
      <c r="D287" s="224"/>
      <c r="E287" s="224"/>
      <c r="F287" s="224"/>
      <c r="G287" s="224"/>
      <c r="H287" s="224"/>
      <c r="I287" s="288">
        <v>13756</v>
      </c>
      <c r="J287" s="224"/>
      <c r="K287" s="224"/>
      <c r="L287" s="224"/>
      <c r="M287" s="224"/>
      <c r="N287" s="224"/>
      <c r="O287" s="224"/>
      <c r="P287" s="224"/>
      <c r="Q287" s="224"/>
      <c r="R287" s="224"/>
      <c r="S287" s="224"/>
      <c r="T287" s="224"/>
      <c r="U287" s="224"/>
      <c r="V287" s="289">
        <v>8.6467870000000002E-2</v>
      </c>
      <c r="W287" s="224"/>
      <c r="X287" s="224"/>
      <c r="Y287" s="224"/>
      <c r="Z287" s="224"/>
      <c r="AA287" s="224"/>
      <c r="AB287" s="224"/>
      <c r="AC287" s="224"/>
      <c r="AD287" s="224"/>
      <c r="AE287" s="224"/>
      <c r="AF287" s="224"/>
      <c r="AG287" s="290">
        <v>3100952855.6300001</v>
      </c>
      <c r="AH287" s="224"/>
      <c r="AI287" s="224"/>
      <c r="AJ287" s="224"/>
      <c r="AK287" s="224"/>
      <c r="AL287" s="224"/>
      <c r="AM287" s="224"/>
      <c r="AN287" s="224"/>
      <c r="AO287" s="224"/>
      <c r="AP287" s="224"/>
      <c r="AQ287" s="224"/>
      <c r="AR287" s="224"/>
      <c r="AS287" s="224"/>
      <c r="AT287" s="289">
        <v>0.116479</v>
      </c>
      <c r="AU287" s="224"/>
      <c r="AV287" s="224"/>
      <c r="AW287" s="224"/>
      <c r="AX287" s="224"/>
      <c r="AY287" s="224"/>
      <c r="AZ287" s="224"/>
      <c r="BA287" s="224"/>
    </row>
    <row r="288" spans="1:53" ht="11.45" customHeight="1" x14ac:dyDescent="0.25">
      <c r="A288" s="285" t="s">
        <v>1915</v>
      </c>
      <c r="B288" s="285"/>
      <c r="C288" s="224"/>
      <c r="D288" s="224"/>
      <c r="E288" s="224"/>
      <c r="F288" s="224"/>
      <c r="G288" s="224"/>
      <c r="H288" s="224"/>
      <c r="I288" s="288">
        <v>10736</v>
      </c>
      <c r="J288" s="224"/>
      <c r="K288" s="224"/>
      <c r="L288" s="224"/>
      <c r="M288" s="224"/>
      <c r="N288" s="224"/>
      <c r="O288" s="224"/>
      <c r="P288" s="224"/>
      <c r="Q288" s="224"/>
      <c r="R288" s="224"/>
      <c r="S288" s="224"/>
      <c r="T288" s="224"/>
      <c r="U288" s="224"/>
      <c r="V288" s="289">
        <v>6.7484660000000002E-2</v>
      </c>
      <c r="W288" s="224"/>
      <c r="X288" s="224"/>
      <c r="Y288" s="224"/>
      <c r="Z288" s="224"/>
      <c r="AA288" s="224"/>
      <c r="AB288" s="224"/>
      <c r="AC288" s="224"/>
      <c r="AD288" s="224"/>
      <c r="AE288" s="224"/>
      <c r="AF288" s="224"/>
      <c r="AG288" s="290">
        <v>2814273385.2199998</v>
      </c>
      <c r="AH288" s="224"/>
      <c r="AI288" s="224"/>
      <c r="AJ288" s="224"/>
      <c r="AK288" s="224"/>
      <c r="AL288" s="224"/>
      <c r="AM288" s="224"/>
      <c r="AN288" s="224"/>
      <c r="AO288" s="224"/>
      <c r="AP288" s="224"/>
      <c r="AQ288" s="224"/>
      <c r="AR288" s="224"/>
      <c r="AS288" s="224"/>
      <c r="AT288" s="289">
        <v>0.105711</v>
      </c>
      <c r="AU288" s="224"/>
      <c r="AV288" s="224"/>
      <c r="AW288" s="224"/>
      <c r="AX288" s="224"/>
      <c r="AY288" s="224"/>
      <c r="AZ288" s="224"/>
      <c r="BA288" s="224"/>
    </row>
    <row r="289" spans="1:53" ht="11.65" customHeight="1" x14ac:dyDescent="0.25">
      <c r="A289" s="285" t="s">
        <v>1916</v>
      </c>
      <c r="B289" s="285"/>
      <c r="C289" s="224"/>
      <c r="D289" s="224"/>
      <c r="E289" s="224"/>
      <c r="F289" s="224"/>
      <c r="G289" s="224"/>
      <c r="H289" s="224"/>
      <c r="I289" s="288">
        <v>9293</v>
      </c>
      <c r="J289" s="224"/>
      <c r="K289" s="224"/>
      <c r="L289" s="224"/>
      <c r="M289" s="224"/>
      <c r="N289" s="224"/>
      <c r="O289" s="224"/>
      <c r="P289" s="224"/>
      <c r="Q289" s="224"/>
      <c r="R289" s="224"/>
      <c r="S289" s="224"/>
      <c r="T289" s="224"/>
      <c r="U289" s="224"/>
      <c r="V289" s="289">
        <v>5.8414210000000001E-2</v>
      </c>
      <c r="W289" s="224"/>
      <c r="X289" s="224"/>
      <c r="Y289" s="224"/>
      <c r="Z289" s="224"/>
      <c r="AA289" s="224"/>
      <c r="AB289" s="224"/>
      <c r="AC289" s="224"/>
      <c r="AD289" s="224"/>
      <c r="AE289" s="224"/>
      <c r="AF289" s="224"/>
      <c r="AG289" s="290">
        <v>2679463176.3400002</v>
      </c>
      <c r="AH289" s="224"/>
      <c r="AI289" s="224"/>
      <c r="AJ289" s="224"/>
      <c r="AK289" s="224"/>
      <c r="AL289" s="224"/>
      <c r="AM289" s="224"/>
      <c r="AN289" s="224"/>
      <c r="AO289" s="224"/>
      <c r="AP289" s="224"/>
      <c r="AQ289" s="224"/>
      <c r="AR289" s="224"/>
      <c r="AS289" s="224"/>
      <c r="AT289" s="289">
        <v>0.100647</v>
      </c>
      <c r="AU289" s="224"/>
      <c r="AV289" s="224"/>
      <c r="AW289" s="224"/>
      <c r="AX289" s="224"/>
      <c r="AY289" s="224"/>
      <c r="AZ289" s="224"/>
      <c r="BA289" s="224"/>
    </row>
    <row r="290" spans="1:53" ht="11.45" customHeight="1" thickBot="1" x14ac:dyDescent="0.3">
      <c r="A290" s="285" t="s">
        <v>1917</v>
      </c>
      <c r="B290" s="285"/>
      <c r="C290" s="224"/>
      <c r="D290" s="224"/>
      <c r="E290" s="224"/>
      <c r="F290" s="224"/>
      <c r="G290" s="224"/>
      <c r="H290" s="224"/>
      <c r="I290" s="288">
        <v>3114</v>
      </c>
      <c r="J290" s="224"/>
      <c r="K290" s="224"/>
      <c r="L290" s="224"/>
      <c r="M290" s="224"/>
      <c r="N290" s="224"/>
      <c r="O290" s="224"/>
      <c r="P290" s="224"/>
      <c r="Q290" s="224"/>
      <c r="R290" s="224"/>
      <c r="S290" s="224"/>
      <c r="T290" s="224"/>
      <c r="U290" s="224"/>
      <c r="V290" s="289">
        <v>1.9574069999999999E-2</v>
      </c>
      <c r="W290" s="224"/>
      <c r="X290" s="224"/>
      <c r="Y290" s="224"/>
      <c r="Z290" s="224"/>
      <c r="AA290" s="224"/>
      <c r="AB290" s="224"/>
      <c r="AC290" s="224"/>
      <c r="AD290" s="224"/>
      <c r="AE290" s="224"/>
      <c r="AF290" s="224"/>
      <c r="AG290" s="290">
        <v>1284418189.75</v>
      </c>
      <c r="AH290" s="224"/>
      <c r="AI290" s="224"/>
      <c r="AJ290" s="224"/>
      <c r="AK290" s="224"/>
      <c r="AL290" s="224"/>
      <c r="AM290" s="224"/>
      <c r="AN290" s="224"/>
      <c r="AO290" s="224"/>
      <c r="AP290" s="224"/>
      <c r="AQ290" s="224"/>
      <c r="AR290" s="224"/>
      <c r="AS290" s="224"/>
      <c r="AT290" s="289">
        <v>4.8245999999999997E-2</v>
      </c>
      <c r="AU290" s="224"/>
      <c r="AV290" s="224"/>
      <c r="AW290" s="224"/>
      <c r="AX290" s="224"/>
      <c r="AY290" s="224"/>
      <c r="AZ290" s="224"/>
      <c r="BA290" s="224"/>
    </row>
    <row r="291" spans="1:53" ht="11.45" customHeight="1" thickTop="1" x14ac:dyDescent="0.25">
      <c r="A291" s="280" t="s">
        <v>259</v>
      </c>
      <c r="B291" s="280"/>
      <c r="C291" s="224"/>
      <c r="D291" s="224"/>
      <c r="E291" s="224"/>
      <c r="F291" s="224"/>
      <c r="G291" s="224"/>
      <c r="H291" s="224"/>
      <c r="I291" s="281">
        <v>159088</v>
      </c>
      <c r="J291" s="282"/>
      <c r="K291" s="282"/>
      <c r="L291" s="282"/>
      <c r="M291" s="282"/>
      <c r="N291" s="282"/>
      <c r="O291" s="282"/>
      <c r="P291" s="282"/>
      <c r="Q291" s="282"/>
      <c r="R291" s="282"/>
      <c r="S291" s="282"/>
      <c r="T291" s="282"/>
      <c r="U291" s="282"/>
      <c r="V291" s="283">
        <v>1.0000000099999999</v>
      </c>
      <c r="W291" s="282"/>
      <c r="X291" s="282"/>
      <c r="Y291" s="282"/>
      <c r="Z291" s="282"/>
      <c r="AA291" s="282"/>
      <c r="AB291" s="282"/>
      <c r="AC291" s="282"/>
      <c r="AD291" s="282"/>
      <c r="AE291" s="282"/>
      <c r="AF291" s="282"/>
      <c r="AG291" s="284">
        <v>26622458410.889999</v>
      </c>
      <c r="AH291" s="282"/>
      <c r="AI291" s="282"/>
      <c r="AJ291" s="282"/>
      <c r="AK291" s="282"/>
      <c r="AL291" s="282"/>
      <c r="AM291" s="282"/>
      <c r="AN291" s="282"/>
      <c r="AO291" s="282"/>
      <c r="AP291" s="282"/>
      <c r="AQ291" s="282"/>
      <c r="AR291" s="282"/>
      <c r="AS291" s="282"/>
      <c r="AT291" s="283">
        <v>1.0000020000000001</v>
      </c>
      <c r="AU291" s="282"/>
      <c r="AV291" s="282"/>
      <c r="AW291" s="282"/>
      <c r="AX291" s="282"/>
      <c r="AY291" s="282"/>
      <c r="AZ291" s="282"/>
      <c r="BA291" s="282"/>
    </row>
    <row r="292" spans="1:53" ht="11.65" customHeight="1" x14ac:dyDescent="0.25">
      <c r="A292" s="285" t="s">
        <v>1636</v>
      </c>
      <c r="B292" s="285"/>
      <c r="C292" s="224"/>
      <c r="D292" s="224"/>
      <c r="E292" s="224"/>
      <c r="F292" s="224"/>
      <c r="G292" s="224"/>
      <c r="H292" s="224"/>
      <c r="I292" s="291" t="s">
        <v>1636</v>
      </c>
      <c r="J292" s="224"/>
      <c r="K292" s="224"/>
      <c r="L292" s="224"/>
      <c r="M292" s="224"/>
      <c r="N292" s="224"/>
      <c r="O292" s="224"/>
      <c r="P292" s="224"/>
      <c r="Q292" s="224"/>
      <c r="R292" s="224"/>
      <c r="S292" s="224"/>
      <c r="T292" s="224"/>
      <c r="U292" s="224"/>
      <c r="V292" s="291" t="s">
        <v>1636</v>
      </c>
      <c r="W292" s="224"/>
      <c r="X292" s="224"/>
      <c r="Y292" s="224"/>
      <c r="Z292" s="224"/>
      <c r="AA292" s="224"/>
      <c r="AB292" s="224"/>
      <c r="AC292" s="224"/>
      <c r="AD292" s="224"/>
      <c r="AE292" s="224"/>
      <c r="AF292" s="224"/>
      <c r="AG292" s="291" t="s">
        <v>1636</v>
      </c>
      <c r="AH292" s="224"/>
      <c r="AI292" s="224"/>
      <c r="AJ292" s="224"/>
      <c r="AK292" s="224"/>
      <c r="AL292" s="224"/>
      <c r="AM292" s="224"/>
      <c r="AN292" s="224"/>
      <c r="AO292" s="224"/>
      <c r="AP292" s="224"/>
      <c r="AQ292" s="224"/>
      <c r="AR292" s="224"/>
      <c r="AS292" s="224"/>
      <c r="AT292" s="291" t="s">
        <v>1636</v>
      </c>
      <c r="AU292" s="224"/>
      <c r="AV292" s="224"/>
      <c r="AW292" s="224"/>
      <c r="AX292" s="224"/>
      <c r="AY292" s="224"/>
      <c r="AZ292" s="224"/>
      <c r="BA292" s="224"/>
    </row>
    <row r="293" spans="1:53" ht="14.45" customHeight="1" x14ac:dyDescent="0.25">
      <c r="A293" s="292" t="s">
        <v>1918</v>
      </c>
      <c r="B293" s="292"/>
      <c r="C293" s="224"/>
      <c r="D293" s="224"/>
      <c r="E293" s="224"/>
      <c r="F293" s="224"/>
      <c r="G293" s="224"/>
      <c r="H293" s="224"/>
      <c r="I293" s="224"/>
      <c r="J293" s="224"/>
      <c r="K293" s="224"/>
      <c r="L293" s="224"/>
      <c r="M293" s="224"/>
      <c r="N293" s="224"/>
      <c r="O293" s="224"/>
      <c r="P293" s="224"/>
      <c r="Q293" s="224"/>
      <c r="R293" s="224"/>
      <c r="S293" s="224"/>
      <c r="T293" s="224"/>
      <c r="U293" s="224"/>
      <c r="V293" s="224"/>
      <c r="W293" s="224"/>
      <c r="X293" s="224"/>
      <c r="Y293" s="224"/>
      <c r="Z293" s="224"/>
      <c r="AA293" s="224"/>
      <c r="AB293" s="224"/>
      <c r="AC293" s="224"/>
      <c r="AD293" s="224"/>
      <c r="AE293" s="224"/>
      <c r="AF293" s="224"/>
      <c r="AG293" s="224"/>
      <c r="AH293" s="224"/>
      <c r="AI293" s="224"/>
      <c r="AJ293" s="224"/>
      <c r="AK293" s="224"/>
      <c r="AL293" s="224"/>
      <c r="AM293" s="224"/>
      <c r="AN293" s="224"/>
      <c r="AO293" s="224"/>
      <c r="AP293" s="224"/>
      <c r="AQ293" s="224"/>
      <c r="AR293" s="224"/>
      <c r="AS293" s="224"/>
      <c r="AT293" s="224"/>
      <c r="AU293" s="224"/>
      <c r="AV293" s="224"/>
      <c r="AW293" s="224"/>
      <c r="AX293" s="224"/>
      <c r="AY293" s="224"/>
      <c r="AZ293" s="224"/>
      <c r="BA293" s="224"/>
    </row>
    <row r="294" spans="1:53" ht="18" customHeight="1" x14ac:dyDescent="0.25">
      <c r="A294" s="286" t="s">
        <v>1903</v>
      </c>
      <c r="B294" s="286"/>
      <c r="C294" s="224"/>
      <c r="D294" s="224"/>
      <c r="E294" s="224"/>
      <c r="F294" s="224"/>
      <c r="G294" s="224"/>
      <c r="H294" s="224"/>
      <c r="I294" s="287" t="s">
        <v>935</v>
      </c>
      <c r="J294" s="224"/>
      <c r="K294" s="224"/>
      <c r="L294" s="224"/>
      <c r="M294" s="224"/>
      <c r="N294" s="224"/>
      <c r="O294" s="224"/>
      <c r="P294" s="224"/>
      <c r="Q294" s="224"/>
      <c r="R294" s="224"/>
      <c r="S294" s="224"/>
      <c r="T294" s="224"/>
      <c r="U294" s="224"/>
      <c r="V294" s="287" t="s">
        <v>1828</v>
      </c>
      <c r="W294" s="224"/>
      <c r="X294" s="224"/>
      <c r="Y294" s="224"/>
      <c r="Z294" s="224"/>
      <c r="AA294" s="224"/>
      <c r="AB294" s="224"/>
      <c r="AC294" s="224"/>
      <c r="AD294" s="224"/>
      <c r="AE294" s="224"/>
      <c r="AF294" s="224"/>
      <c r="AG294" s="287" t="s">
        <v>1829</v>
      </c>
      <c r="AH294" s="224"/>
      <c r="AI294" s="224"/>
      <c r="AJ294" s="224"/>
      <c r="AK294" s="224"/>
      <c r="AL294" s="224"/>
      <c r="AM294" s="224"/>
      <c r="AN294" s="224"/>
      <c r="AO294" s="224"/>
      <c r="AP294" s="224"/>
      <c r="AQ294" s="224"/>
      <c r="AR294" s="224"/>
      <c r="AS294" s="224"/>
      <c r="AT294" s="287" t="s">
        <v>1828</v>
      </c>
      <c r="AU294" s="224"/>
      <c r="AV294" s="224"/>
      <c r="AW294" s="224"/>
      <c r="AX294" s="224"/>
      <c r="AY294" s="224"/>
      <c r="AZ294" s="224"/>
      <c r="BA294" s="224"/>
    </row>
    <row r="295" spans="1:53" ht="11.45" customHeight="1" x14ac:dyDescent="0.25">
      <c r="A295" s="285" t="s">
        <v>1904</v>
      </c>
      <c r="B295" s="285"/>
      <c r="C295" s="224"/>
      <c r="D295" s="224"/>
      <c r="E295" s="224"/>
      <c r="F295" s="224"/>
      <c r="G295" s="224"/>
      <c r="H295" s="224"/>
      <c r="I295" s="288">
        <v>25596</v>
      </c>
      <c r="J295" s="224"/>
      <c r="K295" s="224"/>
      <c r="L295" s="224"/>
      <c r="M295" s="224"/>
      <c r="N295" s="224"/>
      <c r="O295" s="224"/>
      <c r="P295" s="224"/>
      <c r="Q295" s="224"/>
      <c r="R295" s="224"/>
      <c r="S295" s="224"/>
      <c r="T295" s="224"/>
      <c r="U295" s="224"/>
      <c r="V295" s="289">
        <v>0.16089207999999999</v>
      </c>
      <c r="W295" s="224"/>
      <c r="X295" s="224"/>
      <c r="Y295" s="224"/>
      <c r="Z295" s="224"/>
      <c r="AA295" s="224"/>
      <c r="AB295" s="224"/>
      <c r="AC295" s="224"/>
      <c r="AD295" s="224"/>
      <c r="AE295" s="224"/>
      <c r="AF295" s="224"/>
      <c r="AG295" s="290">
        <v>1479577503.9100001</v>
      </c>
      <c r="AH295" s="224"/>
      <c r="AI295" s="224"/>
      <c r="AJ295" s="224"/>
      <c r="AK295" s="224"/>
      <c r="AL295" s="224"/>
      <c r="AM295" s="224"/>
      <c r="AN295" s="224"/>
      <c r="AO295" s="224"/>
      <c r="AP295" s="224"/>
      <c r="AQ295" s="224"/>
      <c r="AR295" s="224"/>
      <c r="AS295" s="224"/>
      <c r="AT295" s="289">
        <v>5.5576E-2</v>
      </c>
      <c r="AU295" s="224"/>
      <c r="AV295" s="224"/>
      <c r="AW295" s="224"/>
      <c r="AX295" s="224"/>
      <c r="AY295" s="224"/>
      <c r="AZ295" s="224"/>
      <c r="BA295" s="224"/>
    </row>
    <row r="296" spans="1:53" ht="11.65" customHeight="1" x14ac:dyDescent="0.25">
      <c r="A296" s="285" t="s">
        <v>1905</v>
      </c>
      <c r="B296" s="285"/>
      <c r="C296" s="224"/>
      <c r="D296" s="224"/>
      <c r="E296" s="224"/>
      <c r="F296" s="224"/>
      <c r="G296" s="224"/>
      <c r="H296" s="224"/>
      <c r="I296" s="288">
        <v>11163</v>
      </c>
      <c r="J296" s="224"/>
      <c r="K296" s="224"/>
      <c r="L296" s="224"/>
      <c r="M296" s="224"/>
      <c r="N296" s="224"/>
      <c r="O296" s="224"/>
      <c r="P296" s="224"/>
      <c r="Q296" s="224"/>
      <c r="R296" s="224"/>
      <c r="S296" s="224"/>
      <c r="T296" s="224"/>
      <c r="U296" s="224"/>
      <c r="V296" s="289">
        <v>7.0168709999999995E-2</v>
      </c>
      <c r="W296" s="224"/>
      <c r="X296" s="224"/>
      <c r="Y296" s="224"/>
      <c r="Z296" s="224"/>
      <c r="AA296" s="224"/>
      <c r="AB296" s="224"/>
      <c r="AC296" s="224"/>
      <c r="AD296" s="224"/>
      <c r="AE296" s="224"/>
      <c r="AF296" s="224"/>
      <c r="AG296" s="290">
        <v>1118481239.5899999</v>
      </c>
      <c r="AH296" s="224"/>
      <c r="AI296" s="224"/>
      <c r="AJ296" s="224"/>
      <c r="AK296" s="224"/>
      <c r="AL296" s="224"/>
      <c r="AM296" s="224"/>
      <c r="AN296" s="224"/>
      <c r="AO296" s="224"/>
      <c r="AP296" s="224"/>
      <c r="AQ296" s="224"/>
      <c r="AR296" s="224"/>
      <c r="AS296" s="224"/>
      <c r="AT296" s="289">
        <v>4.2013000000000002E-2</v>
      </c>
      <c r="AU296" s="224"/>
      <c r="AV296" s="224"/>
      <c r="AW296" s="224"/>
      <c r="AX296" s="224"/>
      <c r="AY296" s="224"/>
      <c r="AZ296" s="224"/>
      <c r="BA296" s="224"/>
    </row>
    <row r="297" spans="1:53" ht="11.45" customHeight="1" x14ac:dyDescent="0.25">
      <c r="A297" s="285" t="s">
        <v>1906</v>
      </c>
      <c r="B297" s="285"/>
      <c r="C297" s="224"/>
      <c r="D297" s="224"/>
      <c r="E297" s="224"/>
      <c r="F297" s="224"/>
      <c r="G297" s="224"/>
      <c r="H297" s="224"/>
      <c r="I297" s="288">
        <v>12811</v>
      </c>
      <c r="J297" s="224"/>
      <c r="K297" s="224"/>
      <c r="L297" s="224"/>
      <c r="M297" s="224"/>
      <c r="N297" s="224"/>
      <c r="O297" s="224"/>
      <c r="P297" s="224"/>
      <c r="Q297" s="224"/>
      <c r="R297" s="224"/>
      <c r="S297" s="224"/>
      <c r="T297" s="224"/>
      <c r="U297" s="224"/>
      <c r="V297" s="289">
        <v>8.0527760000000004E-2</v>
      </c>
      <c r="W297" s="224"/>
      <c r="X297" s="224"/>
      <c r="Y297" s="224"/>
      <c r="Z297" s="224"/>
      <c r="AA297" s="224"/>
      <c r="AB297" s="224"/>
      <c r="AC297" s="224"/>
      <c r="AD297" s="224"/>
      <c r="AE297" s="224"/>
      <c r="AF297" s="224"/>
      <c r="AG297" s="290">
        <v>1464793561.4400001</v>
      </c>
      <c r="AH297" s="224"/>
      <c r="AI297" s="224"/>
      <c r="AJ297" s="224"/>
      <c r="AK297" s="224"/>
      <c r="AL297" s="224"/>
      <c r="AM297" s="224"/>
      <c r="AN297" s="224"/>
      <c r="AO297" s="224"/>
      <c r="AP297" s="224"/>
      <c r="AQ297" s="224"/>
      <c r="AR297" s="224"/>
      <c r="AS297" s="224"/>
      <c r="AT297" s="289">
        <v>5.5021E-2</v>
      </c>
      <c r="AU297" s="224"/>
      <c r="AV297" s="224"/>
      <c r="AW297" s="224"/>
      <c r="AX297" s="224"/>
      <c r="AY297" s="224"/>
      <c r="AZ297" s="224"/>
      <c r="BA297" s="224"/>
    </row>
    <row r="298" spans="1:53" ht="11.45" customHeight="1" x14ac:dyDescent="0.25">
      <c r="A298" s="285" t="s">
        <v>1907</v>
      </c>
      <c r="B298" s="285"/>
      <c r="C298" s="224"/>
      <c r="D298" s="224"/>
      <c r="E298" s="224"/>
      <c r="F298" s="224"/>
      <c r="G298" s="224"/>
      <c r="H298" s="224"/>
      <c r="I298" s="288">
        <v>13518</v>
      </c>
      <c r="J298" s="224"/>
      <c r="K298" s="224"/>
      <c r="L298" s="224"/>
      <c r="M298" s="224"/>
      <c r="N298" s="224"/>
      <c r="O298" s="224"/>
      <c r="P298" s="224"/>
      <c r="Q298" s="224"/>
      <c r="R298" s="224"/>
      <c r="S298" s="224"/>
      <c r="T298" s="224"/>
      <c r="U298" s="224"/>
      <c r="V298" s="289">
        <v>8.4971840000000007E-2</v>
      </c>
      <c r="W298" s="224"/>
      <c r="X298" s="224"/>
      <c r="Y298" s="224"/>
      <c r="Z298" s="224"/>
      <c r="AA298" s="224"/>
      <c r="AB298" s="224"/>
      <c r="AC298" s="224"/>
      <c r="AD298" s="224"/>
      <c r="AE298" s="224"/>
      <c r="AF298" s="224"/>
      <c r="AG298" s="290">
        <v>1768455351.5799999</v>
      </c>
      <c r="AH298" s="224"/>
      <c r="AI298" s="224"/>
      <c r="AJ298" s="224"/>
      <c r="AK298" s="224"/>
      <c r="AL298" s="224"/>
      <c r="AM298" s="224"/>
      <c r="AN298" s="224"/>
      <c r="AO298" s="224"/>
      <c r="AP298" s="224"/>
      <c r="AQ298" s="224"/>
      <c r="AR298" s="224"/>
      <c r="AS298" s="224"/>
      <c r="AT298" s="289">
        <v>6.6427E-2</v>
      </c>
      <c r="AU298" s="224"/>
      <c r="AV298" s="224"/>
      <c r="AW298" s="224"/>
      <c r="AX298" s="224"/>
      <c r="AY298" s="224"/>
      <c r="AZ298" s="224"/>
      <c r="BA298" s="224"/>
    </row>
    <row r="299" spans="1:53" ht="11.65" customHeight="1" x14ac:dyDescent="0.25">
      <c r="A299" s="285" t="s">
        <v>1908</v>
      </c>
      <c r="B299" s="285"/>
      <c r="C299" s="224"/>
      <c r="D299" s="224"/>
      <c r="E299" s="224"/>
      <c r="F299" s="224"/>
      <c r="G299" s="224"/>
      <c r="H299" s="224"/>
      <c r="I299" s="288">
        <v>13571</v>
      </c>
      <c r="J299" s="224"/>
      <c r="K299" s="224"/>
      <c r="L299" s="224"/>
      <c r="M299" s="224"/>
      <c r="N299" s="224"/>
      <c r="O299" s="224"/>
      <c r="P299" s="224"/>
      <c r="Q299" s="224"/>
      <c r="R299" s="224"/>
      <c r="S299" s="224"/>
      <c r="T299" s="224"/>
      <c r="U299" s="224"/>
      <c r="V299" s="289">
        <v>8.5304989999999997E-2</v>
      </c>
      <c r="W299" s="224"/>
      <c r="X299" s="224"/>
      <c r="Y299" s="224"/>
      <c r="Z299" s="224"/>
      <c r="AA299" s="224"/>
      <c r="AB299" s="224"/>
      <c r="AC299" s="224"/>
      <c r="AD299" s="224"/>
      <c r="AE299" s="224"/>
      <c r="AF299" s="224"/>
      <c r="AG299" s="290">
        <v>1984085525.54</v>
      </c>
      <c r="AH299" s="224"/>
      <c r="AI299" s="224"/>
      <c r="AJ299" s="224"/>
      <c r="AK299" s="224"/>
      <c r="AL299" s="224"/>
      <c r="AM299" s="224"/>
      <c r="AN299" s="224"/>
      <c r="AO299" s="224"/>
      <c r="AP299" s="224"/>
      <c r="AQ299" s="224"/>
      <c r="AR299" s="224"/>
      <c r="AS299" s="224"/>
      <c r="AT299" s="289">
        <v>7.4526999999999996E-2</v>
      </c>
      <c r="AU299" s="224"/>
      <c r="AV299" s="224"/>
      <c r="AW299" s="224"/>
      <c r="AX299" s="224"/>
      <c r="AY299" s="224"/>
      <c r="AZ299" s="224"/>
      <c r="BA299" s="224"/>
    </row>
    <row r="300" spans="1:53" ht="11.45" customHeight="1" x14ac:dyDescent="0.25">
      <c r="A300" s="285" t="s">
        <v>1909</v>
      </c>
      <c r="B300" s="285"/>
      <c r="C300" s="224"/>
      <c r="D300" s="224"/>
      <c r="E300" s="224"/>
      <c r="F300" s="224"/>
      <c r="G300" s="224"/>
      <c r="H300" s="224"/>
      <c r="I300" s="288">
        <v>12913</v>
      </c>
      <c r="J300" s="224"/>
      <c r="K300" s="224"/>
      <c r="L300" s="224"/>
      <c r="M300" s="224"/>
      <c r="N300" s="224"/>
      <c r="O300" s="224"/>
      <c r="P300" s="224"/>
      <c r="Q300" s="224"/>
      <c r="R300" s="224"/>
      <c r="S300" s="224"/>
      <c r="T300" s="224"/>
      <c r="U300" s="224"/>
      <c r="V300" s="289">
        <v>8.1168909999999997E-2</v>
      </c>
      <c r="W300" s="224"/>
      <c r="X300" s="224"/>
      <c r="Y300" s="224"/>
      <c r="Z300" s="224"/>
      <c r="AA300" s="224"/>
      <c r="AB300" s="224"/>
      <c r="AC300" s="224"/>
      <c r="AD300" s="224"/>
      <c r="AE300" s="224"/>
      <c r="AF300" s="224"/>
      <c r="AG300" s="290">
        <v>2108572535.8099999</v>
      </c>
      <c r="AH300" s="224"/>
      <c r="AI300" s="224"/>
      <c r="AJ300" s="224"/>
      <c r="AK300" s="224"/>
      <c r="AL300" s="224"/>
      <c r="AM300" s="224"/>
      <c r="AN300" s="224"/>
      <c r="AO300" s="224"/>
      <c r="AP300" s="224"/>
      <c r="AQ300" s="224"/>
      <c r="AR300" s="224"/>
      <c r="AS300" s="224"/>
      <c r="AT300" s="289">
        <v>7.9202999999999996E-2</v>
      </c>
      <c r="AU300" s="224"/>
      <c r="AV300" s="224"/>
      <c r="AW300" s="224"/>
      <c r="AX300" s="224"/>
      <c r="AY300" s="224"/>
      <c r="AZ300" s="224"/>
      <c r="BA300" s="224"/>
    </row>
    <row r="301" spans="1:53" ht="11.65" customHeight="1" x14ac:dyDescent="0.25">
      <c r="A301" s="285" t="s">
        <v>1910</v>
      </c>
      <c r="B301" s="285"/>
      <c r="C301" s="224"/>
      <c r="D301" s="224"/>
      <c r="E301" s="224"/>
      <c r="F301" s="224"/>
      <c r="G301" s="224"/>
      <c r="H301" s="224"/>
      <c r="I301" s="288">
        <v>12298</v>
      </c>
      <c r="J301" s="224"/>
      <c r="K301" s="224"/>
      <c r="L301" s="224"/>
      <c r="M301" s="224"/>
      <c r="N301" s="224"/>
      <c r="O301" s="224"/>
      <c r="P301" s="224"/>
      <c r="Q301" s="224"/>
      <c r="R301" s="224"/>
      <c r="S301" s="224"/>
      <c r="T301" s="224"/>
      <c r="U301" s="224"/>
      <c r="V301" s="289">
        <v>7.7303129999999998E-2</v>
      </c>
      <c r="W301" s="224"/>
      <c r="X301" s="224"/>
      <c r="Y301" s="224"/>
      <c r="Z301" s="224"/>
      <c r="AA301" s="224"/>
      <c r="AB301" s="224"/>
      <c r="AC301" s="224"/>
      <c r="AD301" s="224"/>
      <c r="AE301" s="224"/>
      <c r="AF301" s="224"/>
      <c r="AG301" s="290">
        <v>2179427971.4200001</v>
      </c>
      <c r="AH301" s="224"/>
      <c r="AI301" s="224"/>
      <c r="AJ301" s="224"/>
      <c r="AK301" s="224"/>
      <c r="AL301" s="224"/>
      <c r="AM301" s="224"/>
      <c r="AN301" s="224"/>
      <c r="AO301" s="224"/>
      <c r="AP301" s="224"/>
      <c r="AQ301" s="224"/>
      <c r="AR301" s="224"/>
      <c r="AS301" s="224"/>
      <c r="AT301" s="289">
        <v>8.1864000000000006E-2</v>
      </c>
      <c r="AU301" s="224"/>
      <c r="AV301" s="224"/>
      <c r="AW301" s="224"/>
      <c r="AX301" s="224"/>
      <c r="AY301" s="224"/>
      <c r="AZ301" s="224"/>
      <c r="BA301" s="224"/>
    </row>
    <row r="302" spans="1:53" ht="11.45" customHeight="1" x14ac:dyDescent="0.25">
      <c r="A302" s="285" t="s">
        <v>1911</v>
      </c>
      <c r="B302" s="285"/>
      <c r="C302" s="224"/>
      <c r="D302" s="224"/>
      <c r="E302" s="224"/>
      <c r="F302" s="224"/>
      <c r="G302" s="224"/>
      <c r="H302" s="224"/>
      <c r="I302" s="288">
        <v>12388</v>
      </c>
      <c r="J302" s="224"/>
      <c r="K302" s="224"/>
      <c r="L302" s="224"/>
      <c r="M302" s="224"/>
      <c r="N302" s="224"/>
      <c r="O302" s="224"/>
      <c r="P302" s="224"/>
      <c r="Q302" s="224"/>
      <c r="R302" s="224"/>
      <c r="S302" s="224"/>
      <c r="T302" s="224"/>
      <c r="U302" s="224"/>
      <c r="V302" s="289">
        <v>7.7868850000000003E-2</v>
      </c>
      <c r="W302" s="224"/>
      <c r="X302" s="224"/>
      <c r="Y302" s="224"/>
      <c r="Z302" s="224"/>
      <c r="AA302" s="224"/>
      <c r="AB302" s="224"/>
      <c r="AC302" s="224"/>
      <c r="AD302" s="224"/>
      <c r="AE302" s="224"/>
      <c r="AF302" s="224"/>
      <c r="AG302" s="290">
        <v>2341027827.73</v>
      </c>
      <c r="AH302" s="224"/>
      <c r="AI302" s="224"/>
      <c r="AJ302" s="224"/>
      <c r="AK302" s="224"/>
      <c r="AL302" s="224"/>
      <c r="AM302" s="224"/>
      <c r="AN302" s="224"/>
      <c r="AO302" s="224"/>
      <c r="AP302" s="224"/>
      <c r="AQ302" s="224"/>
      <c r="AR302" s="224"/>
      <c r="AS302" s="224"/>
      <c r="AT302" s="289">
        <v>8.7933999999999998E-2</v>
      </c>
      <c r="AU302" s="224"/>
      <c r="AV302" s="224"/>
      <c r="AW302" s="224"/>
      <c r="AX302" s="224"/>
      <c r="AY302" s="224"/>
      <c r="AZ302" s="224"/>
      <c r="BA302" s="224"/>
    </row>
    <row r="303" spans="1:53" ht="11.45" customHeight="1" x14ac:dyDescent="0.25">
      <c r="A303" s="285" t="s">
        <v>1912</v>
      </c>
      <c r="B303" s="285"/>
      <c r="C303" s="224"/>
      <c r="D303" s="224"/>
      <c r="E303" s="224"/>
      <c r="F303" s="224"/>
      <c r="G303" s="224"/>
      <c r="H303" s="224"/>
      <c r="I303" s="288">
        <v>11612</v>
      </c>
      <c r="J303" s="224"/>
      <c r="K303" s="224"/>
      <c r="L303" s="224"/>
      <c r="M303" s="224"/>
      <c r="N303" s="224"/>
      <c r="O303" s="224"/>
      <c r="P303" s="224"/>
      <c r="Q303" s="224"/>
      <c r="R303" s="224"/>
      <c r="S303" s="224"/>
      <c r="T303" s="224"/>
      <c r="U303" s="224"/>
      <c r="V303" s="289">
        <v>7.2991050000000002E-2</v>
      </c>
      <c r="W303" s="224"/>
      <c r="X303" s="224"/>
      <c r="Y303" s="224"/>
      <c r="Z303" s="224"/>
      <c r="AA303" s="224"/>
      <c r="AB303" s="224"/>
      <c r="AC303" s="224"/>
      <c r="AD303" s="224"/>
      <c r="AE303" s="224"/>
      <c r="AF303" s="224"/>
      <c r="AG303" s="290">
        <v>2423304107.54</v>
      </c>
      <c r="AH303" s="224"/>
      <c r="AI303" s="224"/>
      <c r="AJ303" s="224"/>
      <c r="AK303" s="224"/>
      <c r="AL303" s="224"/>
      <c r="AM303" s="224"/>
      <c r="AN303" s="224"/>
      <c r="AO303" s="224"/>
      <c r="AP303" s="224"/>
      <c r="AQ303" s="224"/>
      <c r="AR303" s="224"/>
      <c r="AS303" s="224"/>
      <c r="AT303" s="289">
        <v>9.1024999999999995E-2</v>
      </c>
      <c r="AU303" s="224"/>
      <c r="AV303" s="224"/>
      <c r="AW303" s="224"/>
      <c r="AX303" s="224"/>
      <c r="AY303" s="224"/>
      <c r="AZ303" s="224"/>
      <c r="BA303" s="224"/>
    </row>
    <row r="304" spans="1:53" ht="11.65" customHeight="1" x14ac:dyDescent="0.25">
      <c r="A304" s="285" t="s">
        <v>1913</v>
      </c>
      <c r="B304" s="285"/>
      <c r="C304" s="224"/>
      <c r="D304" s="224"/>
      <c r="E304" s="224"/>
      <c r="F304" s="224"/>
      <c r="G304" s="224"/>
      <c r="H304" s="224"/>
      <c r="I304" s="288">
        <v>10645</v>
      </c>
      <c r="J304" s="224"/>
      <c r="K304" s="224"/>
      <c r="L304" s="224"/>
      <c r="M304" s="224"/>
      <c r="N304" s="224"/>
      <c r="O304" s="224"/>
      <c r="P304" s="224"/>
      <c r="Q304" s="224"/>
      <c r="R304" s="224"/>
      <c r="S304" s="224"/>
      <c r="T304" s="224"/>
      <c r="U304" s="224"/>
      <c r="V304" s="289">
        <v>6.6912650000000004E-2</v>
      </c>
      <c r="W304" s="224"/>
      <c r="X304" s="224"/>
      <c r="Y304" s="224"/>
      <c r="Z304" s="224"/>
      <c r="AA304" s="224"/>
      <c r="AB304" s="224"/>
      <c r="AC304" s="224"/>
      <c r="AD304" s="224"/>
      <c r="AE304" s="224"/>
      <c r="AF304" s="224"/>
      <c r="AG304" s="290">
        <v>2501976300.5599999</v>
      </c>
      <c r="AH304" s="224"/>
      <c r="AI304" s="224"/>
      <c r="AJ304" s="224"/>
      <c r="AK304" s="224"/>
      <c r="AL304" s="224"/>
      <c r="AM304" s="224"/>
      <c r="AN304" s="224"/>
      <c r="AO304" s="224"/>
      <c r="AP304" s="224"/>
      <c r="AQ304" s="224"/>
      <c r="AR304" s="224"/>
      <c r="AS304" s="224"/>
      <c r="AT304" s="289">
        <v>9.3979999999999994E-2</v>
      </c>
      <c r="AU304" s="224"/>
      <c r="AV304" s="224"/>
      <c r="AW304" s="224"/>
      <c r="AX304" s="224"/>
      <c r="AY304" s="224"/>
      <c r="AZ304" s="224"/>
      <c r="BA304" s="224"/>
    </row>
    <row r="305" spans="1:53" ht="11.45" customHeight="1" x14ac:dyDescent="0.25">
      <c r="A305" s="285" t="s">
        <v>1914</v>
      </c>
      <c r="B305" s="285"/>
      <c r="C305" s="224"/>
      <c r="D305" s="224"/>
      <c r="E305" s="224"/>
      <c r="F305" s="224"/>
      <c r="G305" s="224"/>
      <c r="H305" s="224"/>
      <c r="I305" s="288">
        <v>8902</v>
      </c>
      <c r="J305" s="224"/>
      <c r="K305" s="224"/>
      <c r="L305" s="224"/>
      <c r="M305" s="224"/>
      <c r="N305" s="224"/>
      <c r="O305" s="224"/>
      <c r="P305" s="224"/>
      <c r="Q305" s="224"/>
      <c r="R305" s="224"/>
      <c r="S305" s="224"/>
      <c r="T305" s="224"/>
      <c r="U305" s="224"/>
      <c r="V305" s="289">
        <v>5.5956449999999998E-2</v>
      </c>
      <c r="W305" s="224"/>
      <c r="X305" s="224"/>
      <c r="Y305" s="224"/>
      <c r="Z305" s="224"/>
      <c r="AA305" s="224"/>
      <c r="AB305" s="224"/>
      <c r="AC305" s="224"/>
      <c r="AD305" s="224"/>
      <c r="AE305" s="224"/>
      <c r="AF305" s="224"/>
      <c r="AG305" s="290">
        <v>2387936315.75</v>
      </c>
      <c r="AH305" s="224"/>
      <c r="AI305" s="224"/>
      <c r="AJ305" s="224"/>
      <c r="AK305" s="224"/>
      <c r="AL305" s="224"/>
      <c r="AM305" s="224"/>
      <c r="AN305" s="224"/>
      <c r="AO305" s="224"/>
      <c r="AP305" s="224"/>
      <c r="AQ305" s="224"/>
      <c r="AR305" s="224"/>
      <c r="AS305" s="224"/>
      <c r="AT305" s="289">
        <v>8.9695999999999998E-2</v>
      </c>
      <c r="AU305" s="224"/>
      <c r="AV305" s="224"/>
      <c r="AW305" s="224"/>
      <c r="AX305" s="224"/>
      <c r="AY305" s="224"/>
      <c r="AZ305" s="224"/>
      <c r="BA305" s="224"/>
    </row>
    <row r="306" spans="1:53" ht="11.65" customHeight="1" x14ac:dyDescent="0.25">
      <c r="A306" s="285" t="s">
        <v>1915</v>
      </c>
      <c r="B306" s="285"/>
      <c r="C306" s="224"/>
      <c r="D306" s="224"/>
      <c r="E306" s="224"/>
      <c r="F306" s="224"/>
      <c r="G306" s="224"/>
      <c r="H306" s="224"/>
      <c r="I306" s="288">
        <v>6775</v>
      </c>
      <c r="J306" s="224"/>
      <c r="K306" s="224"/>
      <c r="L306" s="224"/>
      <c r="M306" s="224"/>
      <c r="N306" s="224"/>
      <c r="O306" s="224"/>
      <c r="P306" s="224"/>
      <c r="Q306" s="224"/>
      <c r="R306" s="224"/>
      <c r="S306" s="224"/>
      <c r="T306" s="224"/>
      <c r="U306" s="224"/>
      <c r="V306" s="289">
        <v>4.2586489999999998E-2</v>
      </c>
      <c r="W306" s="224"/>
      <c r="X306" s="224"/>
      <c r="Y306" s="224"/>
      <c r="Z306" s="224"/>
      <c r="AA306" s="224"/>
      <c r="AB306" s="224"/>
      <c r="AC306" s="224"/>
      <c r="AD306" s="224"/>
      <c r="AE306" s="224"/>
      <c r="AF306" s="224"/>
      <c r="AG306" s="290">
        <v>2114105015.4000001</v>
      </c>
      <c r="AH306" s="224"/>
      <c r="AI306" s="224"/>
      <c r="AJ306" s="224"/>
      <c r="AK306" s="224"/>
      <c r="AL306" s="224"/>
      <c r="AM306" s="224"/>
      <c r="AN306" s="224"/>
      <c r="AO306" s="224"/>
      <c r="AP306" s="224"/>
      <c r="AQ306" s="224"/>
      <c r="AR306" s="224"/>
      <c r="AS306" s="224"/>
      <c r="AT306" s="289">
        <v>7.9410999999999995E-2</v>
      </c>
      <c r="AU306" s="224"/>
      <c r="AV306" s="224"/>
      <c r="AW306" s="224"/>
      <c r="AX306" s="224"/>
      <c r="AY306" s="224"/>
      <c r="AZ306" s="224"/>
      <c r="BA306" s="224"/>
    </row>
    <row r="307" spans="1:53" ht="11.45" customHeight="1" x14ac:dyDescent="0.25">
      <c r="A307" s="285" t="s">
        <v>1916</v>
      </c>
      <c r="B307" s="285"/>
      <c r="C307" s="224"/>
      <c r="D307" s="224"/>
      <c r="E307" s="224"/>
      <c r="F307" s="224"/>
      <c r="G307" s="224"/>
      <c r="H307" s="224"/>
      <c r="I307" s="288">
        <v>5143</v>
      </c>
      <c r="J307" s="224"/>
      <c r="K307" s="224"/>
      <c r="L307" s="224"/>
      <c r="M307" s="224"/>
      <c r="N307" s="224"/>
      <c r="O307" s="224"/>
      <c r="P307" s="224"/>
      <c r="Q307" s="224"/>
      <c r="R307" s="224"/>
      <c r="S307" s="224"/>
      <c r="T307" s="224"/>
      <c r="U307" s="224"/>
      <c r="V307" s="289">
        <v>3.2328019999999999E-2</v>
      </c>
      <c r="W307" s="224"/>
      <c r="X307" s="224"/>
      <c r="Y307" s="224"/>
      <c r="Z307" s="224"/>
      <c r="AA307" s="224"/>
      <c r="AB307" s="224"/>
      <c r="AC307" s="224"/>
      <c r="AD307" s="224"/>
      <c r="AE307" s="224"/>
      <c r="AF307" s="224"/>
      <c r="AG307" s="290">
        <v>1869190711.51</v>
      </c>
      <c r="AH307" s="224"/>
      <c r="AI307" s="224"/>
      <c r="AJ307" s="224"/>
      <c r="AK307" s="224"/>
      <c r="AL307" s="224"/>
      <c r="AM307" s="224"/>
      <c r="AN307" s="224"/>
      <c r="AO307" s="224"/>
      <c r="AP307" s="224"/>
      <c r="AQ307" s="224"/>
      <c r="AR307" s="224"/>
      <c r="AS307" s="224"/>
      <c r="AT307" s="289">
        <v>7.0210999999999996E-2</v>
      </c>
      <c r="AU307" s="224"/>
      <c r="AV307" s="224"/>
      <c r="AW307" s="224"/>
      <c r="AX307" s="224"/>
      <c r="AY307" s="224"/>
      <c r="AZ307" s="224"/>
      <c r="BA307" s="224"/>
    </row>
    <row r="308" spans="1:53" ht="11.45" customHeight="1" thickBot="1" x14ac:dyDescent="0.3">
      <c r="A308" s="285" t="s">
        <v>1917</v>
      </c>
      <c r="B308" s="285"/>
      <c r="C308" s="224"/>
      <c r="D308" s="224"/>
      <c r="E308" s="224"/>
      <c r="F308" s="224"/>
      <c r="G308" s="224"/>
      <c r="H308" s="224"/>
      <c r="I308" s="288">
        <v>1753</v>
      </c>
      <c r="J308" s="224"/>
      <c r="K308" s="224"/>
      <c r="L308" s="224"/>
      <c r="M308" s="224"/>
      <c r="N308" s="224"/>
      <c r="O308" s="224"/>
      <c r="P308" s="224"/>
      <c r="Q308" s="224"/>
      <c r="R308" s="224"/>
      <c r="S308" s="224"/>
      <c r="T308" s="224"/>
      <c r="U308" s="224"/>
      <c r="V308" s="289">
        <v>1.1019060000000001E-2</v>
      </c>
      <c r="W308" s="224"/>
      <c r="X308" s="224"/>
      <c r="Y308" s="224"/>
      <c r="Z308" s="224"/>
      <c r="AA308" s="224"/>
      <c r="AB308" s="224"/>
      <c r="AC308" s="224"/>
      <c r="AD308" s="224"/>
      <c r="AE308" s="224"/>
      <c r="AF308" s="224"/>
      <c r="AG308" s="290">
        <v>881524443.11000001</v>
      </c>
      <c r="AH308" s="224"/>
      <c r="AI308" s="224"/>
      <c r="AJ308" s="224"/>
      <c r="AK308" s="224"/>
      <c r="AL308" s="224"/>
      <c r="AM308" s="224"/>
      <c r="AN308" s="224"/>
      <c r="AO308" s="224"/>
      <c r="AP308" s="224"/>
      <c r="AQ308" s="224"/>
      <c r="AR308" s="224"/>
      <c r="AS308" s="224"/>
      <c r="AT308" s="289">
        <v>3.3112000000000003E-2</v>
      </c>
      <c r="AU308" s="224"/>
      <c r="AV308" s="224"/>
      <c r="AW308" s="224"/>
      <c r="AX308" s="224"/>
      <c r="AY308" s="224"/>
      <c r="AZ308" s="224"/>
      <c r="BA308" s="224"/>
    </row>
    <row r="309" spans="1:53" ht="11.65" customHeight="1" thickTop="1" x14ac:dyDescent="0.25">
      <c r="A309" s="280" t="s">
        <v>259</v>
      </c>
      <c r="B309" s="280"/>
      <c r="C309" s="224"/>
      <c r="D309" s="224"/>
      <c r="E309" s="224"/>
      <c r="F309" s="224"/>
      <c r="G309" s="224"/>
      <c r="H309" s="224"/>
      <c r="I309" s="281">
        <v>159088</v>
      </c>
      <c r="J309" s="282"/>
      <c r="K309" s="282"/>
      <c r="L309" s="282"/>
      <c r="M309" s="282"/>
      <c r="N309" s="282"/>
      <c r="O309" s="282"/>
      <c r="P309" s="282"/>
      <c r="Q309" s="282"/>
      <c r="R309" s="282"/>
      <c r="S309" s="282"/>
      <c r="T309" s="282"/>
      <c r="U309" s="282"/>
      <c r="V309" s="283">
        <v>0.99999998999999995</v>
      </c>
      <c r="W309" s="282"/>
      <c r="X309" s="282"/>
      <c r="Y309" s="282"/>
      <c r="Z309" s="282"/>
      <c r="AA309" s="282"/>
      <c r="AB309" s="282"/>
      <c r="AC309" s="282"/>
      <c r="AD309" s="282"/>
      <c r="AE309" s="282"/>
      <c r="AF309" s="282"/>
      <c r="AG309" s="284">
        <v>26622458410.889999</v>
      </c>
      <c r="AH309" s="282"/>
      <c r="AI309" s="282"/>
      <c r="AJ309" s="282"/>
      <c r="AK309" s="282"/>
      <c r="AL309" s="282"/>
      <c r="AM309" s="282"/>
      <c r="AN309" s="282"/>
      <c r="AO309" s="282"/>
      <c r="AP309" s="282"/>
      <c r="AQ309" s="282"/>
      <c r="AR309" s="282"/>
      <c r="AS309" s="282"/>
      <c r="AT309" s="283">
        <v>1</v>
      </c>
      <c r="AU309" s="282"/>
      <c r="AV309" s="282"/>
      <c r="AW309" s="282"/>
      <c r="AX309" s="282"/>
      <c r="AY309" s="282"/>
      <c r="AZ309" s="282"/>
      <c r="BA309" s="282"/>
    </row>
    <row r="310" spans="1:53" ht="11.45" customHeight="1" x14ac:dyDescent="0.25">
      <c r="A310" s="285" t="s">
        <v>1636</v>
      </c>
      <c r="B310" s="285"/>
      <c r="C310" s="224"/>
      <c r="D310" s="224"/>
      <c r="E310" s="224"/>
      <c r="F310" s="224"/>
      <c r="G310" s="224"/>
      <c r="H310" s="224"/>
      <c r="I310" s="291" t="s">
        <v>1636</v>
      </c>
      <c r="J310" s="224"/>
      <c r="K310" s="224"/>
      <c r="L310" s="224"/>
      <c r="M310" s="224"/>
      <c r="N310" s="224"/>
      <c r="O310" s="224"/>
      <c r="P310" s="224"/>
      <c r="Q310" s="224"/>
      <c r="R310" s="224"/>
      <c r="S310" s="224"/>
      <c r="T310" s="224"/>
      <c r="U310" s="224"/>
      <c r="V310" s="291" t="s">
        <v>1636</v>
      </c>
      <c r="W310" s="224"/>
      <c r="X310" s="224"/>
      <c r="Y310" s="224"/>
      <c r="Z310" s="224"/>
      <c r="AA310" s="224"/>
      <c r="AB310" s="224"/>
      <c r="AC310" s="224"/>
      <c r="AD310" s="224"/>
      <c r="AE310" s="224"/>
      <c r="AF310" s="224"/>
      <c r="AG310" s="291" t="s">
        <v>1636</v>
      </c>
      <c r="AH310" s="224"/>
      <c r="AI310" s="224"/>
      <c r="AJ310" s="224"/>
      <c r="AK310" s="224"/>
      <c r="AL310" s="224"/>
      <c r="AM310" s="224"/>
      <c r="AN310" s="224"/>
      <c r="AO310" s="224"/>
      <c r="AP310" s="224"/>
      <c r="AQ310" s="224"/>
      <c r="AR310" s="224"/>
      <c r="AS310" s="224"/>
      <c r="AT310" s="291" t="s">
        <v>1636</v>
      </c>
      <c r="AU310" s="224"/>
      <c r="AV310" s="224"/>
      <c r="AW310" s="224"/>
      <c r="AX310" s="224"/>
      <c r="AY310" s="224"/>
      <c r="AZ310" s="224"/>
      <c r="BA310" s="224"/>
    </row>
    <row r="311" spans="1:53" ht="6.6" customHeight="1" x14ac:dyDescent="0.25"/>
    <row r="312" spans="1:53" ht="18" customHeight="1" x14ac:dyDescent="0.25">
      <c r="A312" s="297" t="s">
        <v>1919</v>
      </c>
      <c r="B312" s="297"/>
      <c r="C312" s="224"/>
      <c r="D312" s="224"/>
      <c r="E312" s="224"/>
      <c r="F312" s="224"/>
      <c r="G312" s="224"/>
      <c r="H312" s="224"/>
      <c r="I312" s="224"/>
      <c r="J312" s="224"/>
      <c r="K312" s="224"/>
      <c r="L312" s="224"/>
      <c r="M312" s="224"/>
      <c r="N312" s="224"/>
      <c r="O312" s="224"/>
      <c r="P312" s="224"/>
      <c r="Q312" s="224"/>
      <c r="R312" s="224"/>
      <c r="S312" s="224"/>
      <c r="T312" s="224"/>
      <c r="U312" s="224"/>
      <c r="V312" s="224"/>
      <c r="W312" s="224"/>
      <c r="X312" s="224"/>
      <c r="Y312" s="224"/>
      <c r="Z312" s="224"/>
      <c r="AA312" s="224"/>
      <c r="AB312" s="224"/>
      <c r="AC312" s="224"/>
      <c r="AD312" s="224"/>
      <c r="AE312" s="224"/>
      <c r="AF312" s="224"/>
      <c r="AG312" s="224"/>
      <c r="AH312" s="224"/>
      <c r="AI312" s="224"/>
      <c r="AJ312" s="224"/>
      <c r="AK312" s="224"/>
      <c r="AL312" s="224"/>
      <c r="AM312" s="224"/>
      <c r="AN312" s="224"/>
      <c r="AO312" s="224"/>
      <c r="AP312" s="224"/>
      <c r="AQ312" s="224"/>
      <c r="AR312" s="224"/>
      <c r="AS312" s="224"/>
      <c r="AT312" s="224"/>
      <c r="AU312" s="224"/>
      <c r="AV312" s="224"/>
      <c r="AW312" s="224"/>
      <c r="AX312" s="224"/>
    </row>
    <row r="313" spans="1:53" ht="11.45" customHeight="1" x14ac:dyDescent="0.25">
      <c r="A313" s="293" t="s">
        <v>1830</v>
      </c>
      <c r="B313" s="293"/>
      <c r="C313" s="224"/>
      <c r="D313" s="293" t="s">
        <v>1636</v>
      </c>
      <c r="E313" s="224"/>
      <c r="F313" s="224"/>
      <c r="G313" s="293" t="s">
        <v>1636</v>
      </c>
      <c r="H313" s="224"/>
      <c r="I313" s="224"/>
      <c r="J313" s="224"/>
      <c r="K313" s="224"/>
      <c r="L313" s="224"/>
      <c r="M313" s="224"/>
      <c r="N313" s="224"/>
      <c r="O313" s="293" t="s">
        <v>1636</v>
      </c>
      <c r="P313" s="224"/>
      <c r="Q313" s="224"/>
      <c r="R313" s="293" t="s">
        <v>1636</v>
      </c>
      <c r="S313" s="224"/>
      <c r="T313" s="224"/>
      <c r="U313" s="224"/>
      <c r="V313" s="224"/>
      <c r="W313" s="224"/>
      <c r="X313" s="224"/>
      <c r="Y313" s="293" t="s">
        <v>1636</v>
      </c>
      <c r="Z313" s="224"/>
      <c r="AA313" s="224"/>
      <c r="AB313" s="224"/>
      <c r="AC313" s="224"/>
      <c r="AD313" s="224"/>
      <c r="AE313" s="224"/>
      <c r="AF313" s="224"/>
      <c r="AG313" s="224"/>
      <c r="AH313" s="224"/>
      <c r="AI313" s="293" t="s">
        <v>1636</v>
      </c>
      <c r="AJ313" s="224"/>
      <c r="AK313" s="224"/>
      <c r="AL313" s="293" t="s">
        <v>1636</v>
      </c>
      <c r="AM313" s="224"/>
      <c r="AN313" s="224"/>
      <c r="AO313" s="224"/>
      <c r="AP313" s="224"/>
      <c r="AQ313" s="224"/>
      <c r="AR313" s="224"/>
      <c r="AS313" s="293" t="s">
        <v>1636</v>
      </c>
      <c r="AT313" s="224"/>
      <c r="AU313" s="224"/>
      <c r="AV313" s="293" t="s">
        <v>1636</v>
      </c>
      <c r="AW313" s="224"/>
      <c r="AX313" s="224"/>
    </row>
    <row r="314" spans="1:53" ht="18" customHeight="1" x14ac:dyDescent="0.25">
      <c r="A314" s="293" t="s">
        <v>1903</v>
      </c>
      <c r="B314" s="293"/>
      <c r="C314" s="224"/>
      <c r="D314" s="294" t="s">
        <v>1649</v>
      </c>
      <c r="E314" s="224"/>
      <c r="F314" s="224"/>
      <c r="G314" s="294" t="s">
        <v>1650</v>
      </c>
      <c r="H314" s="224"/>
      <c r="I314" s="224"/>
      <c r="J314" s="224"/>
      <c r="K314" s="224"/>
      <c r="L314" s="224"/>
      <c r="M314" s="224"/>
      <c r="N314" s="224"/>
      <c r="O314" s="294" t="s">
        <v>1651</v>
      </c>
      <c r="P314" s="224"/>
      <c r="Q314" s="224"/>
      <c r="R314" s="294" t="s">
        <v>1652</v>
      </c>
      <c r="S314" s="224"/>
      <c r="T314" s="224"/>
      <c r="U314" s="224"/>
      <c r="V314" s="224"/>
      <c r="W314" s="224"/>
      <c r="X314" s="224"/>
      <c r="Y314" s="294" t="s">
        <v>1657</v>
      </c>
      <c r="Z314" s="224"/>
      <c r="AA314" s="224"/>
      <c r="AB314" s="224"/>
      <c r="AC314" s="224"/>
      <c r="AD314" s="224"/>
      <c r="AE314" s="224"/>
      <c r="AF314" s="224"/>
      <c r="AG314" s="224"/>
      <c r="AH314" s="224"/>
      <c r="AI314" s="294" t="s">
        <v>1659</v>
      </c>
      <c r="AJ314" s="224"/>
      <c r="AK314" s="224"/>
      <c r="AL314" s="294" t="s">
        <v>1660</v>
      </c>
      <c r="AM314" s="224"/>
      <c r="AN314" s="224"/>
      <c r="AO314" s="224"/>
      <c r="AP314" s="224"/>
      <c r="AQ314" s="224"/>
      <c r="AR314" s="224"/>
      <c r="AS314" s="294" t="s">
        <v>257</v>
      </c>
      <c r="AT314" s="224"/>
      <c r="AU314" s="224"/>
      <c r="AV314" s="294" t="s">
        <v>259</v>
      </c>
      <c r="AW314" s="224"/>
      <c r="AX314" s="224"/>
    </row>
    <row r="315" spans="1:53" ht="11.65" customHeight="1" x14ac:dyDescent="0.25">
      <c r="A315" s="295" t="s">
        <v>1904</v>
      </c>
      <c r="B315" s="295"/>
      <c r="C315" s="224"/>
      <c r="D315" s="296">
        <v>13049428.26</v>
      </c>
      <c r="E315" s="224"/>
      <c r="F315" s="224"/>
      <c r="G315" s="296">
        <v>54966712.240000002</v>
      </c>
      <c r="H315" s="224"/>
      <c r="I315" s="224"/>
      <c r="J315" s="224"/>
      <c r="K315" s="224"/>
      <c r="L315" s="224"/>
      <c r="M315" s="224"/>
      <c r="N315" s="224"/>
      <c r="O315" s="296">
        <v>2024703.83</v>
      </c>
      <c r="P315" s="224"/>
      <c r="Q315" s="224"/>
      <c r="R315" s="296">
        <v>9262578.9700000007</v>
      </c>
      <c r="S315" s="224"/>
      <c r="T315" s="224"/>
      <c r="U315" s="224"/>
      <c r="V315" s="224"/>
      <c r="W315" s="224"/>
      <c r="X315" s="224"/>
      <c r="Y315" s="296">
        <v>256472540.19</v>
      </c>
      <c r="Z315" s="224"/>
      <c r="AA315" s="224"/>
      <c r="AB315" s="224"/>
      <c r="AC315" s="224"/>
      <c r="AD315" s="224"/>
      <c r="AE315" s="224"/>
      <c r="AF315" s="224"/>
      <c r="AG315" s="224"/>
      <c r="AH315" s="224"/>
      <c r="AI315" s="296">
        <v>1139405485.5</v>
      </c>
      <c r="AJ315" s="224"/>
      <c r="AK315" s="224"/>
      <c r="AL315" s="296">
        <v>3037388.21</v>
      </c>
      <c r="AM315" s="224"/>
      <c r="AN315" s="224"/>
      <c r="AO315" s="224"/>
      <c r="AP315" s="224"/>
      <c r="AQ315" s="224"/>
      <c r="AR315" s="224"/>
      <c r="AS315" s="296">
        <v>0</v>
      </c>
      <c r="AT315" s="224"/>
      <c r="AU315" s="224"/>
      <c r="AV315" s="296">
        <v>1478218837.2</v>
      </c>
      <c r="AW315" s="224"/>
      <c r="AX315" s="224"/>
    </row>
    <row r="316" spans="1:53" ht="11.45" customHeight="1" x14ac:dyDescent="0.25">
      <c r="A316" s="295" t="s">
        <v>1905</v>
      </c>
      <c r="B316" s="295"/>
      <c r="C316" s="224"/>
      <c r="D316" s="296">
        <v>12340852.93</v>
      </c>
      <c r="E316" s="224"/>
      <c r="F316" s="224"/>
      <c r="G316" s="296">
        <v>40089069.039999999</v>
      </c>
      <c r="H316" s="224"/>
      <c r="I316" s="224"/>
      <c r="J316" s="224"/>
      <c r="K316" s="224"/>
      <c r="L316" s="224"/>
      <c r="M316" s="224"/>
      <c r="N316" s="224"/>
      <c r="O316" s="296">
        <v>1258008.3400000001</v>
      </c>
      <c r="P316" s="224"/>
      <c r="Q316" s="224"/>
      <c r="R316" s="296">
        <v>9870680.5199999996</v>
      </c>
      <c r="S316" s="224"/>
      <c r="T316" s="224"/>
      <c r="U316" s="224"/>
      <c r="V316" s="224"/>
      <c r="W316" s="224"/>
      <c r="X316" s="224"/>
      <c r="Y316" s="296">
        <v>214113518.59</v>
      </c>
      <c r="Z316" s="224"/>
      <c r="AA316" s="224"/>
      <c r="AB316" s="224"/>
      <c r="AC316" s="224"/>
      <c r="AD316" s="224"/>
      <c r="AE316" s="224"/>
      <c r="AF316" s="224"/>
      <c r="AG316" s="224"/>
      <c r="AH316" s="224"/>
      <c r="AI316" s="296">
        <v>837535230.26999998</v>
      </c>
      <c r="AJ316" s="224"/>
      <c r="AK316" s="224"/>
      <c r="AL316" s="296">
        <v>2884596.22</v>
      </c>
      <c r="AM316" s="224"/>
      <c r="AN316" s="224"/>
      <c r="AO316" s="224"/>
      <c r="AP316" s="224"/>
      <c r="AQ316" s="224"/>
      <c r="AR316" s="224"/>
      <c r="AS316" s="296">
        <v>0</v>
      </c>
      <c r="AT316" s="224"/>
      <c r="AU316" s="224"/>
      <c r="AV316" s="296">
        <v>1118091955.9100001</v>
      </c>
      <c r="AW316" s="224"/>
      <c r="AX316" s="224"/>
    </row>
    <row r="317" spans="1:53" ht="11.65" customHeight="1" x14ac:dyDescent="0.25">
      <c r="A317" s="295" t="s">
        <v>1906</v>
      </c>
      <c r="B317" s="295"/>
      <c r="C317" s="224"/>
      <c r="D317" s="296">
        <v>15841982.529999999</v>
      </c>
      <c r="E317" s="224"/>
      <c r="F317" s="224"/>
      <c r="G317" s="296">
        <v>45877326.329999998</v>
      </c>
      <c r="H317" s="224"/>
      <c r="I317" s="224"/>
      <c r="J317" s="224"/>
      <c r="K317" s="224"/>
      <c r="L317" s="224"/>
      <c r="M317" s="224"/>
      <c r="N317" s="224"/>
      <c r="O317" s="296">
        <v>1814038.56</v>
      </c>
      <c r="P317" s="224"/>
      <c r="Q317" s="224"/>
      <c r="R317" s="296">
        <v>12095820.67</v>
      </c>
      <c r="S317" s="224"/>
      <c r="T317" s="224"/>
      <c r="U317" s="224"/>
      <c r="V317" s="224"/>
      <c r="W317" s="224"/>
      <c r="X317" s="224"/>
      <c r="Y317" s="296">
        <v>249896690.81</v>
      </c>
      <c r="Z317" s="224"/>
      <c r="AA317" s="224"/>
      <c r="AB317" s="224"/>
      <c r="AC317" s="224"/>
      <c r="AD317" s="224"/>
      <c r="AE317" s="224"/>
      <c r="AF317" s="224"/>
      <c r="AG317" s="224"/>
      <c r="AH317" s="224"/>
      <c r="AI317" s="296">
        <v>1130488692.1099999</v>
      </c>
      <c r="AJ317" s="224"/>
      <c r="AK317" s="224"/>
      <c r="AL317" s="296">
        <v>7666116.2599999998</v>
      </c>
      <c r="AM317" s="224"/>
      <c r="AN317" s="224"/>
      <c r="AO317" s="224"/>
      <c r="AP317" s="224"/>
      <c r="AQ317" s="224"/>
      <c r="AR317" s="224"/>
      <c r="AS317" s="296">
        <v>0</v>
      </c>
      <c r="AT317" s="224"/>
      <c r="AU317" s="224"/>
      <c r="AV317" s="296">
        <v>1463680667.27</v>
      </c>
      <c r="AW317" s="224"/>
      <c r="AX317" s="224"/>
    </row>
    <row r="318" spans="1:53" ht="11.45" customHeight="1" x14ac:dyDescent="0.25">
      <c r="A318" s="295" t="s">
        <v>1907</v>
      </c>
      <c r="B318" s="295"/>
      <c r="C318" s="224"/>
      <c r="D318" s="296">
        <v>23401627.379999999</v>
      </c>
      <c r="E318" s="224"/>
      <c r="F318" s="224"/>
      <c r="G318" s="296">
        <v>40170046.909999996</v>
      </c>
      <c r="H318" s="224"/>
      <c r="I318" s="224"/>
      <c r="J318" s="224"/>
      <c r="K318" s="224"/>
      <c r="L318" s="224"/>
      <c r="M318" s="224"/>
      <c r="N318" s="224"/>
      <c r="O318" s="296">
        <v>3264626.05</v>
      </c>
      <c r="P318" s="224"/>
      <c r="Q318" s="224"/>
      <c r="R318" s="296">
        <v>14035902.460000001</v>
      </c>
      <c r="S318" s="224"/>
      <c r="T318" s="224"/>
      <c r="U318" s="224"/>
      <c r="V318" s="224"/>
      <c r="W318" s="224"/>
      <c r="X318" s="224"/>
      <c r="Y318" s="296">
        <v>284712879.06999999</v>
      </c>
      <c r="Z318" s="224"/>
      <c r="AA318" s="224"/>
      <c r="AB318" s="224"/>
      <c r="AC318" s="224"/>
      <c r="AD318" s="224"/>
      <c r="AE318" s="224"/>
      <c r="AF318" s="224"/>
      <c r="AG318" s="224"/>
      <c r="AH318" s="224"/>
      <c r="AI318" s="296">
        <v>1393606590.22</v>
      </c>
      <c r="AJ318" s="224"/>
      <c r="AK318" s="224"/>
      <c r="AL318" s="296">
        <v>8062430.25</v>
      </c>
      <c r="AM318" s="224"/>
      <c r="AN318" s="224"/>
      <c r="AO318" s="224"/>
      <c r="AP318" s="224"/>
      <c r="AQ318" s="224"/>
      <c r="AR318" s="224"/>
      <c r="AS318" s="296">
        <v>0</v>
      </c>
      <c r="AT318" s="224"/>
      <c r="AU318" s="224"/>
      <c r="AV318" s="296">
        <v>1767254102.3399999</v>
      </c>
      <c r="AW318" s="224"/>
      <c r="AX318" s="224"/>
    </row>
    <row r="319" spans="1:53" ht="11.45" customHeight="1" x14ac:dyDescent="0.25">
      <c r="A319" s="295" t="s">
        <v>1908</v>
      </c>
      <c r="B319" s="295"/>
      <c r="C319" s="224"/>
      <c r="D319" s="296">
        <v>38920025.359999999</v>
      </c>
      <c r="E319" s="224"/>
      <c r="F319" s="224"/>
      <c r="G319" s="296">
        <v>54563982.899999999</v>
      </c>
      <c r="H319" s="224"/>
      <c r="I319" s="224"/>
      <c r="J319" s="224"/>
      <c r="K319" s="224"/>
      <c r="L319" s="224"/>
      <c r="M319" s="224"/>
      <c r="N319" s="224"/>
      <c r="O319" s="296">
        <v>2985157.27</v>
      </c>
      <c r="P319" s="224"/>
      <c r="Q319" s="224"/>
      <c r="R319" s="296">
        <v>16738357.689999999</v>
      </c>
      <c r="S319" s="224"/>
      <c r="T319" s="224"/>
      <c r="U319" s="224"/>
      <c r="V319" s="224"/>
      <c r="W319" s="224"/>
      <c r="X319" s="224"/>
      <c r="Y319" s="296">
        <v>320609745.33999997</v>
      </c>
      <c r="Z319" s="224"/>
      <c r="AA319" s="224"/>
      <c r="AB319" s="224"/>
      <c r="AC319" s="224"/>
      <c r="AD319" s="224"/>
      <c r="AE319" s="224"/>
      <c r="AF319" s="224"/>
      <c r="AG319" s="224"/>
      <c r="AH319" s="224"/>
      <c r="AI319" s="296">
        <v>1543512431.98</v>
      </c>
      <c r="AJ319" s="224"/>
      <c r="AK319" s="224"/>
      <c r="AL319" s="296">
        <v>4906343.42</v>
      </c>
      <c r="AM319" s="224"/>
      <c r="AN319" s="224"/>
      <c r="AO319" s="224"/>
      <c r="AP319" s="224"/>
      <c r="AQ319" s="224"/>
      <c r="AR319" s="224"/>
      <c r="AS319" s="296">
        <v>0</v>
      </c>
      <c r="AT319" s="224"/>
      <c r="AU319" s="224"/>
      <c r="AV319" s="296">
        <v>1982236043.96</v>
      </c>
      <c r="AW319" s="224"/>
      <c r="AX319" s="224"/>
    </row>
    <row r="320" spans="1:53" ht="11.65" customHeight="1" x14ac:dyDescent="0.25">
      <c r="A320" s="295" t="s">
        <v>1909</v>
      </c>
      <c r="B320" s="295"/>
      <c r="C320" s="224"/>
      <c r="D320" s="296">
        <v>51039535.990000002</v>
      </c>
      <c r="E320" s="224"/>
      <c r="F320" s="224"/>
      <c r="G320" s="296">
        <v>44946673.170000002</v>
      </c>
      <c r="H320" s="224"/>
      <c r="I320" s="224"/>
      <c r="J320" s="224"/>
      <c r="K320" s="224"/>
      <c r="L320" s="224"/>
      <c r="M320" s="224"/>
      <c r="N320" s="224"/>
      <c r="O320" s="296">
        <v>5088917.41</v>
      </c>
      <c r="P320" s="224"/>
      <c r="Q320" s="224"/>
      <c r="R320" s="296">
        <v>21507157.48</v>
      </c>
      <c r="S320" s="224"/>
      <c r="T320" s="224"/>
      <c r="U320" s="224"/>
      <c r="V320" s="224"/>
      <c r="W320" s="224"/>
      <c r="X320" s="224"/>
      <c r="Y320" s="296">
        <v>362596491.72000003</v>
      </c>
      <c r="Z320" s="224"/>
      <c r="AA320" s="224"/>
      <c r="AB320" s="224"/>
      <c r="AC320" s="224"/>
      <c r="AD320" s="224"/>
      <c r="AE320" s="224"/>
      <c r="AF320" s="224"/>
      <c r="AG320" s="224"/>
      <c r="AH320" s="224"/>
      <c r="AI320" s="296">
        <v>1614288800.8900001</v>
      </c>
      <c r="AJ320" s="224"/>
      <c r="AK320" s="224"/>
      <c r="AL320" s="296">
        <v>4899634.03</v>
      </c>
      <c r="AM320" s="224"/>
      <c r="AN320" s="224"/>
      <c r="AO320" s="224"/>
      <c r="AP320" s="224"/>
      <c r="AQ320" s="224"/>
      <c r="AR320" s="224"/>
      <c r="AS320" s="296">
        <v>0</v>
      </c>
      <c r="AT320" s="224"/>
      <c r="AU320" s="224"/>
      <c r="AV320" s="296">
        <v>2104367210.6900001</v>
      </c>
      <c r="AW320" s="224"/>
      <c r="AX320" s="224"/>
    </row>
    <row r="321" spans="1:50" ht="11.45" customHeight="1" x14ac:dyDescent="0.25">
      <c r="A321" s="295" t="s">
        <v>1910</v>
      </c>
      <c r="B321" s="295"/>
      <c r="C321" s="224"/>
      <c r="D321" s="296">
        <v>51609841.5</v>
      </c>
      <c r="E321" s="224"/>
      <c r="F321" s="224"/>
      <c r="G321" s="296">
        <v>35616662.390000001</v>
      </c>
      <c r="H321" s="224"/>
      <c r="I321" s="224"/>
      <c r="J321" s="224"/>
      <c r="K321" s="224"/>
      <c r="L321" s="224"/>
      <c r="M321" s="224"/>
      <c r="N321" s="224"/>
      <c r="O321" s="296">
        <v>4642992.76</v>
      </c>
      <c r="P321" s="224"/>
      <c r="Q321" s="224"/>
      <c r="R321" s="296">
        <v>23707080.739999998</v>
      </c>
      <c r="S321" s="224"/>
      <c r="T321" s="224"/>
      <c r="U321" s="224"/>
      <c r="V321" s="224"/>
      <c r="W321" s="224"/>
      <c r="X321" s="224"/>
      <c r="Y321" s="296">
        <v>379851754.67000002</v>
      </c>
      <c r="Z321" s="224"/>
      <c r="AA321" s="224"/>
      <c r="AB321" s="224"/>
      <c r="AC321" s="224"/>
      <c r="AD321" s="224"/>
      <c r="AE321" s="224"/>
      <c r="AF321" s="224"/>
      <c r="AG321" s="224"/>
      <c r="AH321" s="224"/>
      <c r="AI321" s="296">
        <v>1676808286.6500001</v>
      </c>
      <c r="AJ321" s="224"/>
      <c r="AK321" s="224"/>
      <c r="AL321" s="296">
        <v>3839852.49</v>
      </c>
      <c r="AM321" s="224"/>
      <c r="AN321" s="224"/>
      <c r="AO321" s="224"/>
      <c r="AP321" s="224"/>
      <c r="AQ321" s="224"/>
      <c r="AR321" s="224"/>
      <c r="AS321" s="296">
        <v>0</v>
      </c>
      <c r="AT321" s="224"/>
      <c r="AU321" s="224"/>
      <c r="AV321" s="296">
        <v>2176076471.1999998</v>
      </c>
      <c r="AW321" s="224"/>
      <c r="AX321" s="224"/>
    </row>
    <row r="322" spans="1:50" ht="11.65" customHeight="1" x14ac:dyDescent="0.25">
      <c r="A322" s="295" t="s">
        <v>1911</v>
      </c>
      <c r="B322" s="295"/>
      <c r="C322" s="224"/>
      <c r="D322" s="296">
        <v>53664245.060000002</v>
      </c>
      <c r="E322" s="224"/>
      <c r="F322" s="224"/>
      <c r="G322" s="296">
        <v>34841950.32</v>
      </c>
      <c r="H322" s="224"/>
      <c r="I322" s="224"/>
      <c r="J322" s="224"/>
      <c r="K322" s="224"/>
      <c r="L322" s="224"/>
      <c r="M322" s="224"/>
      <c r="N322" s="224"/>
      <c r="O322" s="296">
        <v>3845630.41</v>
      </c>
      <c r="P322" s="224"/>
      <c r="Q322" s="224"/>
      <c r="R322" s="296">
        <v>31299331.82</v>
      </c>
      <c r="S322" s="224"/>
      <c r="T322" s="224"/>
      <c r="U322" s="224"/>
      <c r="V322" s="224"/>
      <c r="W322" s="224"/>
      <c r="X322" s="224"/>
      <c r="Y322" s="296">
        <v>397955879.56</v>
      </c>
      <c r="Z322" s="224"/>
      <c r="AA322" s="224"/>
      <c r="AB322" s="224"/>
      <c r="AC322" s="224"/>
      <c r="AD322" s="224"/>
      <c r="AE322" s="224"/>
      <c r="AF322" s="224"/>
      <c r="AG322" s="224"/>
      <c r="AH322" s="224"/>
      <c r="AI322" s="296">
        <v>1814315409.8399999</v>
      </c>
      <c r="AJ322" s="224"/>
      <c r="AK322" s="224"/>
      <c r="AL322" s="296">
        <v>2482459.5099999998</v>
      </c>
      <c r="AM322" s="224"/>
      <c r="AN322" s="224"/>
      <c r="AO322" s="224"/>
      <c r="AP322" s="224"/>
      <c r="AQ322" s="224"/>
      <c r="AR322" s="224"/>
      <c r="AS322" s="296">
        <v>0</v>
      </c>
      <c r="AT322" s="224"/>
      <c r="AU322" s="224"/>
      <c r="AV322" s="296">
        <v>2338404906.52</v>
      </c>
      <c r="AW322" s="224"/>
      <c r="AX322" s="224"/>
    </row>
    <row r="323" spans="1:50" ht="11.45" customHeight="1" x14ac:dyDescent="0.25">
      <c r="A323" s="295" t="s">
        <v>1912</v>
      </c>
      <c r="B323" s="295"/>
      <c r="C323" s="224"/>
      <c r="D323" s="296">
        <v>42280619.689999998</v>
      </c>
      <c r="E323" s="224"/>
      <c r="F323" s="224"/>
      <c r="G323" s="296">
        <v>35138815.439999998</v>
      </c>
      <c r="H323" s="224"/>
      <c r="I323" s="224"/>
      <c r="J323" s="224"/>
      <c r="K323" s="224"/>
      <c r="L323" s="224"/>
      <c r="M323" s="224"/>
      <c r="N323" s="224"/>
      <c r="O323" s="296">
        <v>5007979.47</v>
      </c>
      <c r="P323" s="224"/>
      <c r="Q323" s="224"/>
      <c r="R323" s="296">
        <v>29820970.879999999</v>
      </c>
      <c r="S323" s="224"/>
      <c r="T323" s="224"/>
      <c r="U323" s="224"/>
      <c r="V323" s="224"/>
      <c r="W323" s="224"/>
      <c r="X323" s="224"/>
      <c r="Y323" s="296">
        <v>441503296.41000003</v>
      </c>
      <c r="Z323" s="224"/>
      <c r="AA323" s="224"/>
      <c r="AB323" s="224"/>
      <c r="AC323" s="224"/>
      <c r="AD323" s="224"/>
      <c r="AE323" s="224"/>
      <c r="AF323" s="224"/>
      <c r="AG323" s="224"/>
      <c r="AH323" s="224"/>
      <c r="AI323" s="296">
        <v>1860424309.72</v>
      </c>
      <c r="AJ323" s="224"/>
      <c r="AK323" s="224"/>
      <c r="AL323" s="296">
        <v>5123187.7699999996</v>
      </c>
      <c r="AM323" s="224"/>
      <c r="AN323" s="224"/>
      <c r="AO323" s="224"/>
      <c r="AP323" s="224"/>
      <c r="AQ323" s="224"/>
      <c r="AR323" s="224"/>
      <c r="AS323" s="296">
        <v>0</v>
      </c>
      <c r="AT323" s="224"/>
      <c r="AU323" s="224"/>
      <c r="AV323" s="296">
        <v>2419299179.3800001</v>
      </c>
      <c r="AW323" s="224"/>
      <c r="AX323" s="224"/>
    </row>
    <row r="324" spans="1:50" ht="11.45" customHeight="1" x14ac:dyDescent="0.25">
      <c r="A324" s="295" t="s">
        <v>1913</v>
      </c>
      <c r="B324" s="295"/>
      <c r="C324" s="224"/>
      <c r="D324" s="296">
        <v>42593205.240000002</v>
      </c>
      <c r="E324" s="224"/>
      <c r="F324" s="224"/>
      <c r="G324" s="296">
        <v>39384174.270000003</v>
      </c>
      <c r="H324" s="224"/>
      <c r="I324" s="224"/>
      <c r="J324" s="224"/>
      <c r="K324" s="224"/>
      <c r="L324" s="224"/>
      <c r="M324" s="224"/>
      <c r="N324" s="224"/>
      <c r="O324" s="296">
        <v>5295972.16</v>
      </c>
      <c r="P324" s="224"/>
      <c r="Q324" s="224"/>
      <c r="R324" s="296">
        <v>31243305.440000001</v>
      </c>
      <c r="S324" s="224"/>
      <c r="T324" s="224"/>
      <c r="U324" s="224"/>
      <c r="V324" s="224"/>
      <c r="W324" s="224"/>
      <c r="X324" s="224"/>
      <c r="Y324" s="296">
        <v>491385524.29000002</v>
      </c>
      <c r="Z324" s="224"/>
      <c r="AA324" s="224"/>
      <c r="AB324" s="224"/>
      <c r="AC324" s="224"/>
      <c r="AD324" s="224"/>
      <c r="AE324" s="224"/>
      <c r="AF324" s="224"/>
      <c r="AG324" s="224"/>
      <c r="AH324" s="224"/>
      <c r="AI324" s="296">
        <v>1883334558.55</v>
      </c>
      <c r="AJ324" s="224"/>
      <c r="AK324" s="224"/>
      <c r="AL324" s="296">
        <v>6845907.5899999999</v>
      </c>
      <c r="AM324" s="224"/>
      <c r="AN324" s="224"/>
      <c r="AO324" s="224"/>
      <c r="AP324" s="224"/>
      <c r="AQ324" s="224"/>
      <c r="AR324" s="224"/>
      <c r="AS324" s="296">
        <v>0</v>
      </c>
      <c r="AT324" s="224"/>
      <c r="AU324" s="224"/>
      <c r="AV324" s="296">
        <v>2500082647.54</v>
      </c>
      <c r="AW324" s="224"/>
      <c r="AX324" s="224"/>
    </row>
    <row r="325" spans="1:50" ht="11.65" customHeight="1" x14ac:dyDescent="0.25">
      <c r="A325" s="295" t="s">
        <v>1914</v>
      </c>
      <c r="B325" s="295"/>
      <c r="C325" s="224"/>
      <c r="D325" s="296">
        <v>28186126.829999998</v>
      </c>
      <c r="E325" s="224"/>
      <c r="F325" s="224"/>
      <c r="G325" s="296">
        <v>46022088.57</v>
      </c>
      <c r="H325" s="224"/>
      <c r="I325" s="224"/>
      <c r="J325" s="224"/>
      <c r="K325" s="224"/>
      <c r="L325" s="224"/>
      <c r="M325" s="224"/>
      <c r="N325" s="224"/>
      <c r="O325" s="296">
        <v>8122277.7800000003</v>
      </c>
      <c r="P325" s="224"/>
      <c r="Q325" s="224"/>
      <c r="R325" s="296">
        <v>28453250.75</v>
      </c>
      <c r="S325" s="224"/>
      <c r="T325" s="224"/>
      <c r="U325" s="224"/>
      <c r="V325" s="224"/>
      <c r="W325" s="224"/>
      <c r="X325" s="224"/>
      <c r="Y325" s="296">
        <v>532962286.41000003</v>
      </c>
      <c r="Z325" s="224"/>
      <c r="AA325" s="224"/>
      <c r="AB325" s="224"/>
      <c r="AC325" s="224"/>
      <c r="AD325" s="224"/>
      <c r="AE325" s="224"/>
      <c r="AF325" s="224"/>
      <c r="AG325" s="224"/>
      <c r="AH325" s="224"/>
      <c r="AI325" s="296">
        <v>1736353934.6600001</v>
      </c>
      <c r="AJ325" s="224"/>
      <c r="AK325" s="224"/>
      <c r="AL325" s="296">
        <v>5720584.8799999999</v>
      </c>
      <c r="AM325" s="224"/>
      <c r="AN325" s="224"/>
      <c r="AO325" s="224"/>
      <c r="AP325" s="224"/>
      <c r="AQ325" s="224"/>
      <c r="AR325" s="224"/>
      <c r="AS325" s="296">
        <v>0</v>
      </c>
      <c r="AT325" s="224"/>
      <c r="AU325" s="224"/>
      <c r="AV325" s="296">
        <v>2385820549.8800001</v>
      </c>
      <c r="AW325" s="224"/>
      <c r="AX325" s="224"/>
    </row>
    <row r="326" spans="1:50" ht="11.45" customHeight="1" x14ac:dyDescent="0.25">
      <c r="A326" s="295" t="s">
        <v>1915</v>
      </c>
      <c r="B326" s="295"/>
      <c r="C326" s="224"/>
      <c r="D326" s="296">
        <v>31948416.859999999</v>
      </c>
      <c r="E326" s="224"/>
      <c r="F326" s="224"/>
      <c r="G326" s="296">
        <v>48675345.640000001</v>
      </c>
      <c r="H326" s="224"/>
      <c r="I326" s="224"/>
      <c r="J326" s="224"/>
      <c r="K326" s="224"/>
      <c r="L326" s="224"/>
      <c r="M326" s="224"/>
      <c r="N326" s="224"/>
      <c r="O326" s="296">
        <v>7073128.7000000002</v>
      </c>
      <c r="P326" s="224"/>
      <c r="Q326" s="224"/>
      <c r="R326" s="296">
        <v>34530772.100000001</v>
      </c>
      <c r="S326" s="224"/>
      <c r="T326" s="224"/>
      <c r="U326" s="224"/>
      <c r="V326" s="224"/>
      <c r="W326" s="224"/>
      <c r="X326" s="224"/>
      <c r="Y326" s="296">
        <v>652168687.87</v>
      </c>
      <c r="Z326" s="224"/>
      <c r="AA326" s="224"/>
      <c r="AB326" s="224"/>
      <c r="AC326" s="224"/>
      <c r="AD326" s="224"/>
      <c r="AE326" s="224"/>
      <c r="AF326" s="224"/>
      <c r="AG326" s="224"/>
      <c r="AH326" s="224"/>
      <c r="AI326" s="296">
        <v>1330214424.5699999</v>
      </c>
      <c r="AJ326" s="224"/>
      <c r="AK326" s="224"/>
      <c r="AL326" s="296">
        <v>6320736.54</v>
      </c>
      <c r="AM326" s="224"/>
      <c r="AN326" s="224"/>
      <c r="AO326" s="224"/>
      <c r="AP326" s="224"/>
      <c r="AQ326" s="224"/>
      <c r="AR326" s="224"/>
      <c r="AS326" s="296">
        <v>0</v>
      </c>
      <c r="AT326" s="224"/>
      <c r="AU326" s="224"/>
      <c r="AV326" s="296">
        <v>2110931512.28</v>
      </c>
      <c r="AW326" s="224"/>
      <c r="AX326" s="224"/>
    </row>
    <row r="327" spans="1:50" ht="11.65" customHeight="1" x14ac:dyDescent="0.25">
      <c r="A327" s="295" t="s">
        <v>1916</v>
      </c>
      <c r="B327" s="295"/>
      <c r="C327" s="224"/>
      <c r="D327" s="296">
        <v>41959207.219999999</v>
      </c>
      <c r="E327" s="224"/>
      <c r="F327" s="224"/>
      <c r="G327" s="296">
        <v>49557874.170000002</v>
      </c>
      <c r="H327" s="224"/>
      <c r="I327" s="224"/>
      <c r="J327" s="224"/>
      <c r="K327" s="224"/>
      <c r="L327" s="224"/>
      <c r="M327" s="224"/>
      <c r="N327" s="224"/>
      <c r="O327" s="296">
        <v>6132052.2000000002</v>
      </c>
      <c r="P327" s="224"/>
      <c r="Q327" s="224"/>
      <c r="R327" s="296">
        <v>38621812.060000002</v>
      </c>
      <c r="S327" s="224"/>
      <c r="T327" s="224"/>
      <c r="U327" s="224"/>
      <c r="V327" s="224"/>
      <c r="W327" s="224"/>
      <c r="X327" s="224"/>
      <c r="Y327" s="296">
        <v>717617987.57000005</v>
      </c>
      <c r="Z327" s="224"/>
      <c r="AA327" s="224"/>
      <c r="AB327" s="224"/>
      <c r="AC327" s="224"/>
      <c r="AD327" s="224"/>
      <c r="AE327" s="224"/>
      <c r="AF327" s="224"/>
      <c r="AG327" s="224"/>
      <c r="AH327" s="224"/>
      <c r="AI327" s="296">
        <v>1004892419.13</v>
      </c>
      <c r="AJ327" s="224"/>
      <c r="AK327" s="224"/>
      <c r="AL327" s="296">
        <v>6188334.2300000004</v>
      </c>
      <c r="AM327" s="224"/>
      <c r="AN327" s="224"/>
      <c r="AO327" s="224"/>
      <c r="AP327" s="224"/>
      <c r="AQ327" s="224"/>
      <c r="AR327" s="224"/>
      <c r="AS327" s="296">
        <v>0</v>
      </c>
      <c r="AT327" s="224"/>
      <c r="AU327" s="224"/>
      <c r="AV327" s="296">
        <v>1864969686.5799999</v>
      </c>
      <c r="AW327" s="224"/>
      <c r="AX327" s="224"/>
    </row>
    <row r="328" spans="1:50" ht="11.45" customHeight="1" x14ac:dyDescent="0.25">
      <c r="A328" s="295" t="s">
        <v>1917</v>
      </c>
      <c r="B328" s="295"/>
      <c r="C328" s="224"/>
      <c r="D328" s="296">
        <v>11207394.01</v>
      </c>
      <c r="E328" s="224"/>
      <c r="F328" s="224"/>
      <c r="G328" s="296">
        <v>18110146.350000001</v>
      </c>
      <c r="H328" s="224"/>
      <c r="I328" s="224"/>
      <c r="J328" s="224"/>
      <c r="K328" s="224"/>
      <c r="L328" s="224"/>
      <c r="M328" s="224"/>
      <c r="N328" s="224"/>
      <c r="O328" s="296">
        <v>1432535.29</v>
      </c>
      <c r="P328" s="224"/>
      <c r="Q328" s="224"/>
      <c r="R328" s="296">
        <v>12143242.34</v>
      </c>
      <c r="S328" s="224"/>
      <c r="T328" s="224"/>
      <c r="U328" s="224"/>
      <c r="V328" s="224"/>
      <c r="W328" s="224"/>
      <c r="X328" s="224"/>
      <c r="Y328" s="296">
        <v>782442158.42999995</v>
      </c>
      <c r="Z328" s="224"/>
      <c r="AA328" s="224"/>
      <c r="AB328" s="224"/>
      <c r="AC328" s="224"/>
      <c r="AD328" s="224"/>
      <c r="AE328" s="224"/>
      <c r="AF328" s="224"/>
      <c r="AG328" s="224"/>
      <c r="AH328" s="224"/>
      <c r="AI328" s="296">
        <v>48537617.939999998</v>
      </c>
      <c r="AJ328" s="224"/>
      <c r="AK328" s="224"/>
      <c r="AL328" s="296">
        <v>3501336.73</v>
      </c>
      <c r="AM328" s="224"/>
      <c r="AN328" s="224"/>
      <c r="AO328" s="224"/>
      <c r="AP328" s="224"/>
      <c r="AQ328" s="224"/>
      <c r="AR328" s="224"/>
      <c r="AS328" s="296">
        <v>0</v>
      </c>
      <c r="AT328" s="224"/>
      <c r="AU328" s="224"/>
      <c r="AV328" s="296">
        <v>877374431.09000003</v>
      </c>
      <c r="AW328" s="224"/>
      <c r="AX328" s="224"/>
    </row>
    <row r="329" spans="1:50" ht="11.45" customHeight="1" thickBot="1" x14ac:dyDescent="0.3">
      <c r="A329" s="298" t="s">
        <v>259</v>
      </c>
      <c r="B329" s="298"/>
      <c r="C329" s="224"/>
      <c r="D329" s="301">
        <v>458042508.86000001</v>
      </c>
      <c r="E329" s="277"/>
      <c r="F329" s="277"/>
      <c r="G329" s="301">
        <v>587960867.74000001</v>
      </c>
      <c r="H329" s="277"/>
      <c r="I329" s="277"/>
      <c r="J329" s="277"/>
      <c r="K329" s="277"/>
      <c r="L329" s="277"/>
      <c r="M329" s="277"/>
      <c r="N329" s="277"/>
      <c r="O329" s="301">
        <v>57988020.229999997</v>
      </c>
      <c r="P329" s="277"/>
      <c r="Q329" s="277"/>
      <c r="R329" s="301">
        <v>313330263.92000002</v>
      </c>
      <c r="S329" s="277"/>
      <c r="T329" s="277"/>
      <c r="U329" s="277"/>
      <c r="V329" s="277"/>
      <c r="W329" s="277"/>
      <c r="X329" s="277"/>
      <c r="Y329" s="301">
        <v>6084289440.9300003</v>
      </c>
      <c r="Z329" s="277"/>
      <c r="AA329" s="277"/>
      <c r="AB329" s="277"/>
      <c r="AC329" s="277"/>
      <c r="AD329" s="277"/>
      <c r="AE329" s="277"/>
      <c r="AF329" s="277"/>
      <c r="AG329" s="277"/>
      <c r="AH329" s="277"/>
      <c r="AI329" s="301">
        <v>19013718192.029999</v>
      </c>
      <c r="AJ329" s="277"/>
      <c r="AK329" s="277"/>
      <c r="AL329" s="301">
        <v>71478908.129999995</v>
      </c>
      <c r="AM329" s="277"/>
      <c r="AN329" s="277"/>
      <c r="AO329" s="277"/>
      <c r="AP329" s="277"/>
      <c r="AQ329" s="277"/>
      <c r="AR329" s="277"/>
      <c r="AS329" s="301">
        <v>0</v>
      </c>
      <c r="AT329" s="277"/>
      <c r="AU329" s="277"/>
      <c r="AV329" s="301">
        <v>26586808201.84</v>
      </c>
      <c r="AW329" s="277"/>
      <c r="AX329" s="277"/>
    </row>
    <row r="330" spans="1:50" ht="18" customHeight="1" thickTop="1" x14ac:dyDescent="0.25">
      <c r="A330" s="298" t="s">
        <v>1636</v>
      </c>
      <c r="B330" s="298"/>
      <c r="C330" s="224"/>
      <c r="D330" s="299" t="s">
        <v>1636</v>
      </c>
      <c r="E330" s="300"/>
      <c r="F330" s="300"/>
      <c r="G330" s="299" t="s">
        <v>1636</v>
      </c>
      <c r="H330" s="300"/>
      <c r="I330" s="300"/>
      <c r="J330" s="300"/>
      <c r="K330" s="300"/>
      <c r="L330" s="300"/>
      <c r="M330" s="300"/>
      <c r="N330" s="300"/>
      <c r="O330" s="299" t="s">
        <v>1636</v>
      </c>
      <c r="P330" s="300"/>
      <c r="Q330" s="300"/>
      <c r="R330" s="299" t="s">
        <v>1636</v>
      </c>
      <c r="S330" s="300"/>
      <c r="T330" s="300"/>
      <c r="U330" s="300"/>
      <c r="V330" s="300"/>
      <c r="W330" s="300"/>
      <c r="X330" s="300"/>
      <c r="Y330" s="299" t="s">
        <v>1636</v>
      </c>
      <c r="Z330" s="300"/>
      <c r="AA330" s="300"/>
      <c r="AB330" s="300"/>
      <c r="AC330" s="300"/>
      <c r="AD330" s="300"/>
      <c r="AE330" s="300"/>
      <c r="AF330" s="300"/>
      <c r="AG330" s="300"/>
      <c r="AH330" s="300"/>
      <c r="AI330" s="299" t="s">
        <v>1636</v>
      </c>
      <c r="AJ330" s="300"/>
      <c r="AK330" s="300"/>
      <c r="AL330" s="299" t="s">
        <v>1636</v>
      </c>
      <c r="AM330" s="300"/>
      <c r="AN330" s="300"/>
      <c r="AO330" s="300"/>
      <c r="AP330" s="300"/>
      <c r="AQ330" s="300"/>
      <c r="AR330" s="300"/>
      <c r="AS330" s="299" t="s">
        <v>1636</v>
      </c>
      <c r="AT330" s="300"/>
      <c r="AU330" s="300"/>
      <c r="AV330" s="299" t="s">
        <v>1636</v>
      </c>
      <c r="AW330" s="300"/>
      <c r="AX330" s="300"/>
    </row>
    <row r="331" spans="1:50" ht="11.65" customHeight="1" x14ac:dyDescent="0.25">
      <c r="A331" s="293" t="s">
        <v>1831</v>
      </c>
      <c r="B331" s="293"/>
      <c r="C331" s="224"/>
      <c r="D331" s="293" t="s">
        <v>1636</v>
      </c>
      <c r="E331" s="224"/>
      <c r="F331" s="224"/>
      <c r="G331" s="293" t="s">
        <v>1636</v>
      </c>
      <c r="H331" s="224"/>
      <c r="I331" s="224"/>
      <c r="J331" s="224"/>
      <c r="K331" s="224"/>
      <c r="L331" s="224"/>
      <c r="M331" s="224"/>
      <c r="N331" s="224"/>
      <c r="O331" s="293" t="s">
        <v>1636</v>
      </c>
      <c r="P331" s="224"/>
      <c r="Q331" s="224"/>
      <c r="R331" s="293" t="s">
        <v>1636</v>
      </c>
      <c r="S331" s="224"/>
      <c r="T331" s="224"/>
      <c r="U331" s="224"/>
      <c r="V331" s="224"/>
      <c r="W331" s="224"/>
      <c r="X331" s="224"/>
      <c r="Y331" s="293" t="s">
        <v>1636</v>
      </c>
      <c r="Z331" s="224"/>
      <c r="AA331" s="224"/>
      <c r="AB331" s="224"/>
      <c r="AC331" s="224"/>
      <c r="AD331" s="224"/>
      <c r="AE331" s="224"/>
      <c r="AF331" s="224"/>
      <c r="AG331" s="224"/>
      <c r="AH331" s="224"/>
      <c r="AI331" s="293" t="s">
        <v>1636</v>
      </c>
      <c r="AJ331" s="224"/>
      <c r="AK331" s="224"/>
      <c r="AL331" s="293" t="s">
        <v>1636</v>
      </c>
      <c r="AM331" s="224"/>
      <c r="AN331" s="224"/>
      <c r="AO331" s="224"/>
      <c r="AP331" s="224"/>
      <c r="AQ331" s="224"/>
      <c r="AR331" s="224"/>
      <c r="AS331" s="293" t="s">
        <v>1636</v>
      </c>
      <c r="AT331" s="224"/>
      <c r="AU331" s="224"/>
      <c r="AV331" s="293" t="s">
        <v>1636</v>
      </c>
      <c r="AW331" s="224"/>
      <c r="AX331" s="224"/>
    </row>
    <row r="332" spans="1:50" ht="18" customHeight="1" x14ac:dyDescent="0.25">
      <c r="A332" s="293" t="s">
        <v>1903</v>
      </c>
      <c r="B332" s="293"/>
      <c r="C332" s="224"/>
      <c r="D332" s="294" t="s">
        <v>1649</v>
      </c>
      <c r="E332" s="224"/>
      <c r="F332" s="224"/>
      <c r="G332" s="294" t="s">
        <v>1650</v>
      </c>
      <c r="H332" s="224"/>
      <c r="I332" s="224"/>
      <c r="J332" s="224"/>
      <c r="K332" s="224"/>
      <c r="L332" s="224"/>
      <c r="M332" s="224"/>
      <c r="N332" s="224"/>
      <c r="O332" s="294" t="s">
        <v>1651</v>
      </c>
      <c r="P332" s="224"/>
      <c r="Q332" s="224"/>
      <c r="R332" s="294" t="s">
        <v>1652</v>
      </c>
      <c r="S332" s="224"/>
      <c r="T332" s="224"/>
      <c r="U332" s="224"/>
      <c r="V332" s="224"/>
      <c r="W332" s="224"/>
      <c r="X332" s="224"/>
      <c r="Y332" s="294" t="s">
        <v>1657</v>
      </c>
      <c r="Z332" s="224"/>
      <c r="AA332" s="224"/>
      <c r="AB332" s="224"/>
      <c r="AC332" s="224"/>
      <c r="AD332" s="224"/>
      <c r="AE332" s="224"/>
      <c r="AF332" s="224"/>
      <c r="AG332" s="224"/>
      <c r="AH332" s="224"/>
      <c r="AI332" s="294" t="s">
        <v>1659</v>
      </c>
      <c r="AJ332" s="224"/>
      <c r="AK332" s="224"/>
      <c r="AL332" s="294" t="s">
        <v>1660</v>
      </c>
      <c r="AM332" s="224"/>
      <c r="AN332" s="224"/>
      <c r="AO332" s="224"/>
      <c r="AP332" s="224"/>
      <c r="AQ332" s="224"/>
      <c r="AR332" s="224"/>
      <c r="AS332" s="294" t="s">
        <v>257</v>
      </c>
      <c r="AT332" s="224"/>
      <c r="AU332" s="224"/>
      <c r="AV332" s="294" t="s">
        <v>259</v>
      </c>
      <c r="AW332" s="224"/>
      <c r="AX332" s="224"/>
    </row>
    <row r="333" spans="1:50" ht="11.45" customHeight="1" x14ac:dyDescent="0.25">
      <c r="A333" s="295" t="s">
        <v>1904</v>
      </c>
      <c r="B333" s="295"/>
      <c r="C333" s="224"/>
      <c r="D333" s="296">
        <v>0</v>
      </c>
      <c r="E333" s="224"/>
      <c r="F333" s="224"/>
      <c r="G333" s="296">
        <v>0</v>
      </c>
      <c r="H333" s="224"/>
      <c r="I333" s="224"/>
      <c r="J333" s="224"/>
      <c r="K333" s="224"/>
      <c r="L333" s="224"/>
      <c r="M333" s="224"/>
      <c r="N333" s="224"/>
      <c r="O333" s="296">
        <v>0</v>
      </c>
      <c r="P333" s="224"/>
      <c r="Q333" s="224"/>
      <c r="R333" s="296">
        <v>0</v>
      </c>
      <c r="S333" s="224"/>
      <c r="T333" s="224"/>
      <c r="U333" s="224"/>
      <c r="V333" s="224"/>
      <c r="W333" s="224"/>
      <c r="X333" s="224"/>
      <c r="Y333" s="296">
        <v>393654.7</v>
      </c>
      <c r="Z333" s="224"/>
      <c r="AA333" s="224"/>
      <c r="AB333" s="224"/>
      <c r="AC333" s="224"/>
      <c r="AD333" s="224"/>
      <c r="AE333" s="224"/>
      <c r="AF333" s="224"/>
      <c r="AG333" s="224"/>
      <c r="AH333" s="224"/>
      <c r="AI333" s="296">
        <v>763432.83</v>
      </c>
      <c r="AJ333" s="224"/>
      <c r="AK333" s="224"/>
      <c r="AL333" s="296">
        <v>0</v>
      </c>
      <c r="AM333" s="224"/>
      <c r="AN333" s="224"/>
      <c r="AO333" s="224"/>
      <c r="AP333" s="224"/>
      <c r="AQ333" s="224"/>
      <c r="AR333" s="224"/>
      <c r="AS333" s="296">
        <v>0</v>
      </c>
      <c r="AT333" s="224"/>
      <c r="AU333" s="224"/>
      <c r="AV333" s="296">
        <v>1157087.53</v>
      </c>
      <c r="AW333" s="224"/>
      <c r="AX333" s="224"/>
    </row>
    <row r="334" spans="1:50" ht="11.65" customHeight="1" x14ac:dyDescent="0.25">
      <c r="A334" s="295" t="s">
        <v>1905</v>
      </c>
      <c r="B334" s="295"/>
      <c r="C334" s="224"/>
      <c r="D334" s="296">
        <v>0</v>
      </c>
      <c r="E334" s="224"/>
      <c r="F334" s="224"/>
      <c r="G334" s="296">
        <v>0</v>
      </c>
      <c r="H334" s="224"/>
      <c r="I334" s="224"/>
      <c r="J334" s="224"/>
      <c r="K334" s="224"/>
      <c r="L334" s="224"/>
      <c r="M334" s="224"/>
      <c r="N334" s="224"/>
      <c r="O334" s="296">
        <v>0</v>
      </c>
      <c r="P334" s="224"/>
      <c r="Q334" s="224"/>
      <c r="R334" s="296">
        <v>0</v>
      </c>
      <c r="S334" s="224"/>
      <c r="T334" s="224"/>
      <c r="U334" s="224"/>
      <c r="V334" s="224"/>
      <c r="W334" s="224"/>
      <c r="X334" s="224"/>
      <c r="Y334" s="296">
        <v>0</v>
      </c>
      <c r="Z334" s="224"/>
      <c r="AA334" s="224"/>
      <c r="AB334" s="224"/>
      <c r="AC334" s="224"/>
      <c r="AD334" s="224"/>
      <c r="AE334" s="224"/>
      <c r="AF334" s="224"/>
      <c r="AG334" s="224"/>
      <c r="AH334" s="224"/>
      <c r="AI334" s="296">
        <v>269062.09999999998</v>
      </c>
      <c r="AJ334" s="224"/>
      <c r="AK334" s="224"/>
      <c r="AL334" s="296">
        <v>0</v>
      </c>
      <c r="AM334" s="224"/>
      <c r="AN334" s="224"/>
      <c r="AO334" s="224"/>
      <c r="AP334" s="224"/>
      <c r="AQ334" s="224"/>
      <c r="AR334" s="224"/>
      <c r="AS334" s="296">
        <v>0</v>
      </c>
      <c r="AT334" s="224"/>
      <c r="AU334" s="224"/>
      <c r="AV334" s="296">
        <v>269062.09999999998</v>
      </c>
      <c r="AW334" s="224"/>
      <c r="AX334" s="224"/>
    </row>
    <row r="335" spans="1:50" ht="11.45" customHeight="1" x14ac:dyDescent="0.25">
      <c r="A335" s="295" t="s">
        <v>1906</v>
      </c>
      <c r="B335" s="295"/>
      <c r="C335" s="224"/>
      <c r="D335" s="296">
        <v>0</v>
      </c>
      <c r="E335" s="224"/>
      <c r="F335" s="224"/>
      <c r="G335" s="296">
        <v>0</v>
      </c>
      <c r="H335" s="224"/>
      <c r="I335" s="224"/>
      <c r="J335" s="224"/>
      <c r="K335" s="224"/>
      <c r="L335" s="224"/>
      <c r="M335" s="224"/>
      <c r="N335" s="224"/>
      <c r="O335" s="296">
        <v>0</v>
      </c>
      <c r="P335" s="224"/>
      <c r="Q335" s="224"/>
      <c r="R335" s="296">
        <v>32609.61</v>
      </c>
      <c r="S335" s="224"/>
      <c r="T335" s="224"/>
      <c r="U335" s="224"/>
      <c r="V335" s="224"/>
      <c r="W335" s="224"/>
      <c r="X335" s="224"/>
      <c r="Y335" s="296">
        <v>315042.42</v>
      </c>
      <c r="Z335" s="224"/>
      <c r="AA335" s="224"/>
      <c r="AB335" s="224"/>
      <c r="AC335" s="224"/>
      <c r="AD335" s="224"/>
      <c r="AE335" s="224"/>
      <c r="AF335" s="224"/>
      <c r="AG335" s="224"/>
      <c r="AH335" s="224"/>
      <c r="AI335" s="296">
        <v>602870.17000000004</v>
      </c>
      <c r="AJ335" s="224"/>
      <c r="AK335" s="224"/>
      <c r="AL335" s="296">
        <v>0</v>
      </c>
      <c r="AM335" s="224"/>
      <c r="AN335" s="224"/>
      <c r="AO335" s="224"/>
      <c r="AP335" s="224"/>
      <c r="AQ335" s="224"/>
      <c r="AR335" s="224"/>
      <c r="AS335" s="296">
        <v>0</v>
      </c>
      <c r="AT335" s="224"/>
      <c r="AU335" s="224"/>
      <c r="AV335" s="296">
        <v>950522.2</v>
      </c>
      <c r="AW335" s="224"/>
      <c r="AX335" s="224"/>
    </row>
    <row r="336" spans="1:50" ht="11.45" customHeight="1" x14ac:dyDescent="0.25">
      <c r="A336" s="295" t="s">
        <v>1907</v>
      </c>
      <c r="B336" s="295"/>
      <c r="C336" s="224"/>
      <c r="D336" s="296">
        <v>0</v>
      </c>
      <c r="E336" s="224"/>
      <c r="F336" s="224"/>
      <c r="G336" s="296">
        <v>0</v>
      </c>
      <c r="H336" s="224"/>
      <c r="I336" s="224"/>
      <c r="J336" s="224"/>
      <c r="K336" s="224"/>
      <c r="L336" s="224"/>
      <c r="M336" s="224"/>
      <c r="N336" s="224"/>
      <c r="O336" s="296">
        <v>0</v>
      </c>
      <c r="P336" s="224"/>
      <c r="Q336" s="224"/>
      <c r="R336" s="296">
        <v>81456.539999999994</v>
      </c>
      <c r="S336" s="224"/>
      <c r="T336" s="224"/>
      <c r="U336" s="224"/>
      <c r="V336" s="224"/>
      <c r="W336" s="224"/>
      <c r="X336" s="224"/>
      <c r="Y336" s="296">
        <v>176839.47</v>
      </c>
      <c r="Z336" s="224"/>
      <c r="AA336" s="224"/>
      <c r="AB336" s="224"/>
      <c r="AC336" s="224"/>
      <c r="AD336" s="224"/>
      <c r="AE336" s="224"/>
      <c r="AF336" s="224"/>
      <c r="AG336" s="224"/>
      <c r="AH336" s="224"/>
      <c r="AI336" s="296">
        <v>428684.7</v>
      </c>
      <c r="AJ336" s="224"/>
      <c r="AK336" s="224"/>
      <c r="AL336" s="296">
        <v>262173.46000000002</v>
      </c>
      <c r="AM336" s="224"/>
      <c r="AN336" s="224"/>
      <c r="AO336" s="224"/>
      <c r="AP336" s="224"/>
      <c r="AQ336" s="224"/>
      <c r="AR336" s="224"/>
      <c r="AS336" s="296">
        <v>0</v>
      </c>
      <c r="AT336" s="224"/>
      <c r="AU336" s="224"/>
      <c r="AV336" s="296">
        <v>949154.17</v>
      </c>
      <c r="AW336" s="224"/>
      <c r="AX336" s="224"/>
    </row>
    <row r="337" spans="1:50" ht="11.65" customHeight="1" x14ac:dyDescent="0.25">
      <c r="A337" s="295" t="s">
        <v>1908</v>
      </c>
      <c r="B337" s="295"/>
      <c r="C337" s="224"/>
      <c r="D337" s="296">
        <v>246636.66</v>
      </c>
      <c r="E337" s="224"/>
      <c r="F337" s="224"/>
      <c r="G337" s="296">
        <v>0</v>
      </c>
      <c r="H337" s="224"/>
      <c r="I337" s="224"/>
      <c r="J337" s="224"/>
      <c r="K337" s="224"/>
      <c r="L337" s="224"/>
      <c r="M337" s="224"/>
      <c r="N337" s="224"/>
      <c r="O337" s="296">
        <v>0</v>
      </c>
      <c r="P337" s="224"/>
      <c r="Q337" s="224"/>
      <c r="R337" s="296">
        <v>0</v>
      </c>
      <c r="S337" s="224"/>
      <c r="T337" s="224"/>
      <c r="U337" s="224"/>
      <c r="V337" s="224"/>
      <c r="W337" s="224"/>
      <c r="X337" s="224"/>
      <c r="Y337" s="296">
        <v>203388.22</v>
      </c>
      <c r="Z337" s="224"/>
      <c r="AA337" s="224"/>
      <c r="AB337" s="224"/>
      <c r="AC337" s="224"/>
      <c r="AD337" s="224"/>
      <c r="AE337" s="224"/>
      <c r="AF337" s="224"/>
      <c r="AG337" s="224"/>
      <c r="AH337" s="224"/>
      <c r="AI337" s="296">
        <v>870018.13</v>
      </c>
      <c r="AJ337" s="224"/>
      <c r="AK337" s="224"/>
      <c r="AL337" s="296">
        <v>0</v>
      </c>
      <c r="AM337" s="224"/>
      <c r="AN337" s="224"/>
      <c r="AO337" s="224"/>
      <c r="AP337" s="224"/>
      <c r="AQ337" s="224"/>
      <c r="AR337" s="224"/>
      <c r="AS337" s="296">
        <v>0</v>
      </c>
      <c r="AT337" s="224"/>
      <c r="AU337" s="224"/>
      <c r="AV337" s="296">
        <v>1320043.01</v>
      </c>
      <c r="AW337" s="224"/>
      <c r="AX337" s="224"/>
    </row>
    <row r="338" spans="1:50" ht="11.45" customHeight="1" x14ac:dyDescent="0.25">
      <c r="A338" s="295" t="s">
        <v>1909</v>
      </c>
      <c r="B338" s="295"/>
      <c r="C338" s="224"/>
      <c r="D338" s="296">
        <v>615813.22</v>
      </c>
      <c r="E338" s="224"/>
      <c r="F338" s="224"/>
      <c r="G338" s="296">
        <v>0</v>
      </c>
      <c r="H338" s="224"/>
      <c r="I338" s="224"/>
      <c r="J338" s="224"/>
      <c r="K338" s="224"/>
      <c r="L338" s="224"/>
      <c r="M338" s="224"/>
      <c r="N338" s="224"/>
      <c r="O338" s="296">
        <v>0</v>
      </c>
      <c r="P338" s="224"/>
      <c r="Q338" s="224"/>
      <c r="R338" s="296">
        <v>142618.44</v>
      </c>
      <c r="S338" s="224"/>
      <c r="T338" s="224"/>
      <c r="U338" s="224"/>
      <c r="V338" s="224"/>
      <c r="W338" s="224"/>
      <c r="X338" s="224"/>
      <c r="Y338" s="296">
        <v>453941.82</v>
      </c>
      <c r="Z338" s="224"/>
      <c r="AA338" s="224"/>
      <c r="AB338" s="224"/>
      <c r="AC338" s="224"/>
      <c r="AD338" s="224"/>
      <c r="AE338" s="224"/>
      <c r="AF338" s="224"/>
      <c r="AG338" s="224"/>
      <c r="AH338" s="224"/>
      <c r="AI338" s="296">
        <v>2334750.71</v>
      </c>
      <c r="AJ338" s="224"/>
      <c r="AK338" s="224"/>
      <c r="AL338" s="296">
        <v>0</v>
      </c>
      <c r="AM338" s="224"/>
      <c r="AN338" s="224"/>
      <c r="AO338" s="224"/>
      <c r="AP338" s="224"/>
      <c r="AQ338" s="224"/>
      <c r="AR338" s="224"/>
      <c r="AS338" s="296">
        <v>0</v>
      </c>
      <c r="AT338" s="224"/>
      <c r="AU338" s="224"/>
      <c r="AV338" s="296">
        <v>3547124.19</v>
      </c>
      <c r="AW338" s="224"/>
      <c r="AX338" s="224"/>
    </row>
    <row r="339" spans="1:50" ht="11.65" customHeight="1" x14ac:dyDescent="0.25">
      <c r="A339" s="295" t="s">
        <v>1910</v>
      </c>
      <c r="B339" s="295"/>
      <c r="C339" s="224"/>
      <c r="D339" s="296">
        <v>433896.5</v>
      </c>
      <c r="E339" s="224"/>
      <c r="F339" s="224"/>
      <c r="G339" s="296">
        <v>0</v>
      </c>
      <c r="H339" s="224"/>
      <c r="I339" s="224"/>
      <c r="J339" s="224"/>
      <c r="K339" s="224"/>
      <c r="L339" s="224"/>
      <c r="M339" s="224"/>
      <c r="N339" s="224"/>
      <c r="O339" s="296">
        <v>0</v>
      </c>
      <c r="P339" s="224"/>
      <c r="Q339" s="224"/>
      <c r="R339" s="296">
        <v>0</v>
      </c>
      <c r="S339" s="224"/>
      <c r="T339" s="224"/>
      <c r="U339" s="224"/>
      <c r="V339" s="224"/>
      <c r="W339" s="224"/>
      <c r="X339" s="224"/>
      <c r="Y339" s="296">
        <v>247761.4</v>
      </c>
      <c r="Z339" s="224"/>
      <c r="AA339" s="224"/>
      <c r="AB339" s="224"/>
      <c r="AC339" s="224"/>
      <c r="AD339" s="224"/>
      <c r="AE339" s="224"/>
      <c r="AF339" s="224"/>
      <c r="AG339" s="224"/>
      <c r="AH339" s="224"/>
      <c r="AI339" s="296">
        <v>1244193.01</v>
      </c>
      <c r="AJ339" s="224"/>
      <c r="AK339" s="224"/>
      <c r="AL339" s="296">
        <v>0</v>
      </c>
      <c r="AM339" s="224"/>
      <c r="AN339" s="224"/>
      <c r="AO339" s="224"/>
      <c r="AP339" s="224"/>
      <c r="AQ339" s="224"/>
      <c r="AR339" s="224"/>
      <c r="AS339" s="296">
        <v>0</v>
      </c>
      <c r="AT339" s="224"/>
      <c r="AU339" s="224"/>
      <c r="AV339" s="296">
        <v>1925850.91</v>
      </c>
      <c r="AW339" s="224"/>
      <c r="AX339" s="224"/>
    </row>
    <row r="340" spans="1:50" ht="11.45" customHeight="1" x14ac:dyDescent="0.25">
      <c r="A340" s="295" t="s">
        <v>1911</v>
      </c>
      <c r="B340" s="295"/>
      <c r="C340" s="224"/>
      <c r="D340" s="296">
        <v>0</v>
      </c>
      <c r="E340" s="224"/>
      <c r="F340" s="224"/>
      <c r="G340" s="296">
        <v>0</v>
      </c>
      <c r="H340" s="224"/>
      <c r="I340" s="224"/>
      <c r="J340" s="224"/>
      <c r="K340" s="224"/>
      <c r="L340" s="224"/>
      <c r="M340" s="224"/>
      <c r="N340" s="224"/>
      <c r="O340" s="296">
        <v>0</v>
      </c>
      <c r="P340" s="224"/>
      <c r="Q340" s="224"/>
      <c r="R340" s="296">
        <v>0</v>
      </c>
      <c r="S340" s="224"/>
      <c r="T340" s="224"/>
      <c r="U340" s="224"/>
      <c r="V340" s="224"/>
      <c r="W340" s="224"/>
      <c r="X340" s="224"/>
      <c r="Y340" s="296">
        <v>520601.69</v>
      </c>
      <c r="Z340" s="224"/>
      <c r="AA340" s="224"/>
      <c r="AB340" s="224"/>
      <c r="AC340" s="224"/>
      <c r="AD340" s="224"/>
      <c r="AE340" s="224"/>
      <c r="AF340" s="224"/>
      <c r="AG340" s="224"/>
      <c r="AH340" s="224"/>
      <c r="AI340" s="296">
        <v>1220011.01</v>
      </c>
      <c r="AJ340" s="224"/>
      <c r="AK340" s="224"/>
      <c r="AL340" s="296">
        <v>0</v>
      </c>
      <c r="AM340" s="224"/>
      <c r="AN340" s="224"/>
      <c r="AO340" s="224"/>
      <c r="AP340" s="224"/>
      <c r="AQ340" s="224"/>
      <c r="AR340" s="224"/>
      <c r="AS340" s="296">
        <v>0</v>
      </c>
      <c r="AT340" s="224"/>
      <c r="AU340" s="224"/>
      <c r="AV340" s="296">
        <v>1740612.7</v>
      </c>
      <c r="AW340" s="224"/>
      <c r="AX340" s="224"/>
    </row>
    <row r="341" spans="1:50" ht="11.45" customHeight="1" x14ac:dyDescent="0.25">
      <c r="A341" s="295" t="s">
        <v>1912</v>
      </c>
      <c r="B341" s="295"/>
      <c r="C341" s="224"/>
      <c r="D341" s="296">
        <v>0</v>
      </c>
      <c r="E341" s="224"/>
      <c r="F341" s="224"/>
      <c r="G341" s="296">
        <v>0</v>
      </c>
      <c r="H341" s="224"/>
      <c r="I341" s="224"/>
      <c r="J341" s="224"/>
      <c r="K341" s="224"/>
      <c r="L341" s="224"/>
      <c r="M341" s="224"/>
      <c r="N341" s="224"/>
      <c r="O341" s="296">
        <v>0</v>
      </c>
      <c r="P341" s="224"/>
      <c r="Q341" s="224"/>
      <c r="R341" s="296">
        <v>0</v>
      </c>
      <c r="S341" s="224"/>
      <c r="T341" s="224"/>
      <c r="U341" s="224"/>
      <c r="V341" s="224"/>
      <c r="W341" s="224"/>
      <c r="X341" s="224"/>
      <c r="Y341" s="296">
        <v>222164.95</v>
      </c>
      <c r="Z341" s="224"/>
      <c r="AA341" s="224"/>
      <c r="AB341" s="224"/>
      <c r="AC341" s="224"/>
      <c r="AD341" s="224"/>
      <c r="AE341" s="224"/>
      <c r="AF341" s="224"/>
      <c r="AG341" s="224"/>
      <c r="AH341" s="224"/>
      <c r="AI341" s="296">
        <v>2195356.63</v>
      </c>
      <c r="AJ341" s="224"/>
      <c r="AK341" s="224"/>
      <c r="AL341" s="296">
        <v>0</v>
      </c>
      <c r="AM341" s="224"/>
      <c r="AN341" s="224"/>
      <c r="AO341" s="224"/>
      <c r="AP341" s="224"/>
      <c r="AQ341" s="224"/>
      <c r="AR341" s="224"/>
      <c r="AS341" s="296">
        <v>0</v>
      </c>
      <c r="AT341" s="224"/>
      <c r="AU341" s="224"/>
      <c r="AV341" s="296">
        <v>2417521.58</v>
      </c>
      <c r="AW341" s="224"/>
      <c r="AX341" s="224"/>
    </row>
    <row r="342" spans="1:50" ht="11.65" customHeight="1" x14ac:dyDescent="0.25">
      <c r="A342" s="295" t="s">
        <v>1913</v>
      </c>
      <c r="B342" s="295"/>
      <c r="C342" s="224"/>
      <c r="D342" s="296">
        <v>0</v>
      </c>
      <c r="E342" s="224"/>
      <c r="F342" s="224"/>
      <c r="G342" s="296">
        <v>0</v>
      </c>
      <c r="H342" s="224"/>
      <c r="I342" s="224"/>
      <c r="J342" s="224"/>
      <c r="K342" s="224"/>
      <c r="L342" s="224"/>
      <c r="M342" s="224"/>
      <c r="N342" s="224"/>
      <c r="O342" s="296">
        <v>0</v>
      </c>
      <c r="P342" s="224"/>
      <c r="Q342" s="224"/>
      <c r="R342" s="296">
        <v>0</v>
      </c>
      <c r="S342" s="224"/>
      <c r="T342" s="224"/>
      <c r="U342" s="224"/>
      <c r="V342" s="224"/>
      <c r="W342" s="224"/>
      <c r="X342" s="224"/>
      <c r="Y342" s="296">
        <v>0</v>
      </c>
      <c r="Z342" s="224"/>
      <c r="AA342" s="224"/>
      <c r="AB342" s="224"/>
      <c r="AC342" s="224"/>
      <c r="AD342" s="224"/>
      <c r="AE342" s="224"/>
      <c r="AF342" s="224"/>
      <c r="AG342" s="224"/>
      <c r="AH342" s="224"/>
      <c r="AI342" s="296">
        <v>1143363.02</v>
      </c>
      <c r="AJ342" s="224"/>
      <c r="AK342" s="224"/>
      <c r="AL342" s="296">
        <v>0</v>
      </c>
      <c r="AM342" s="224"/>
      <c r="AN342" s="224"/>
      <c r="AO342" s="224"/>
      <c r="AP342" s="224"/>
      <c r="AQ342" s="224"/>
      <c r="AR342" s="224"/>
      <c r="AS342" s="296">
        <v>0</v>
      </c>
      <c r="AT342" s="224"/>
      <c r="AU342" s="224"/>
      <c r="AV342" s="296">
        <v>1143363.02</v>
      </c>
      <c r="AW342" s="224"/>
      <c r="AX342" s="224"/>
    </row>
    <row r="343" spans="1:50" ht="11.45" customHeight="1" x14ac:dyDescent="0.25">
      <c r="A343" s="295" t="s">
        <v>1914</v>
      </c>
      <c r="B343" s="295"/>
      <c r="C343" s="224"/>
      <c r="D343" s="296">
        <v>0</v>
      </c>
      <c r="E343" s="224"/>
      <c r="F343" s="224"/>
      <c r="G343" s="296">
        <v>0</v>
      </c>
      <c r="H343" s="224"/>
      <c r="I343" s="224"/>
      <c r="J343" s="224"/>
      <c r="K343" s="224"/>
      <c r="L343" s="224"/>
      <c r="M343" s="224"/>
      <c r="N343" s="224"/>
      <c r="O343" s="296">
        <v>0</v>
      </c>
      <c r="P343" s="224"/>
      <c r="Q343" s="224"/>
      <c r="R343" s="296">
        <v>0</v>
      </c>
      <c r="S343" s="224"/>
      <c r="T343" s="224"/>
      <c r="U343" s="224"/>
      <c r="V343" s="224"/>
      <c r="W343" s="224"/>
      <c r="X343" s="224"/>
      <c r="Y343" s="296">
        <v>0</v>
      </c>
      <c r="Z343" s="224"/>
      <c r="AA343" s="224"/>
      <c r="AB343" s="224"/>
      <c r="AC343" s="224"/>
      <c r="AD343" s="224"/>
      <c r="AE343" s="224"/>
      <c r="AF343" s="224"/>
      <c r="AG343" s="224"/>
      <c r="AH343" s="224"/>
      <c r="AI343" s="296">
        <v>1469728.92</v>
      </c>
      <c r="AJ343" s="224"/>
      <c r="AK343" s="224"/>
      <c r="AL343" s="296">
        <v>0</v>
      </c>
      <c r="AM343" s="224"/>
      <c r="AN343" s="224"/>
      <c r="AO343" s="224"/>
      <c r="AP343" s="224"/>
      <c r="AQ343" s="224"/>
      <c r="AR343" s="224"/>
      <c r="AS343" s="296">
        <v>0</v>
      </c>
      <c r="AT343" s="224"/>
      <c r="AU343" s="224"/>
      <c r="AV343" s="296">
        <v>1469728.92</v>
      </c>
      <c r="AW343" s="224"/>
      <c r="AX343" s="224"/>
    </row>
    <row r="344" spans="1:50" ht="11.65" customHeight="1" x14ac:dyDescent="0.25">
      <c r="A344" s="295" t="s">
        <v>1915</v>
      </c>
      <c r="B344" s="295"/>
      <c r="C344" s="224"/>
      <c r="D344" s="296">
        <v>0</v>
      </c>
      <c r="E344" s="224"/>
      <c r="F344" s="224"/>
      <c r="G344" s="296">
        <v>0</v>
      </c>
      <c r="H344" s="224"/>
      <c r="I344" s="224"/>
      <c r="J344" s="224"/>
      <c r="K344" s="224"/>
      <c r="L344" s="224"/>
      <c r="M344" s="224"/>
      <c r="N344" s="224"/>
      <c r="O344" s="296">
        <v>0</v>
      </c>
      <c r="P344" s="224"/>
      <c r="Q344" s="224"/>
      <c r="R344" s="296">
        <v>0</v>
      </c>
      <c r="S344" s="224"/>
      <c r="T344" s="224"/>
      <c r="U344" s="224"/>
      <c r="V344" s="224"/>
      <c r="W344" s="224"/>
      <c r="X344" s="224"/>
      <c r="Y344" s="296">
        <v>3173503.12</v>
      </c>
      <c r="Z344" s="224"/>
      <c r="AA344" s="224"/>
      <c r="AB344" s="224"/>
      <c r="AC344" s="224"/>
      <c r="AD344" s="224"/>
      <c r="AE344" s="224"/>
      <c r="AF344" s="224"/>
      <c r="AG344" s="224"/>
      <c r="AH344" s="224"/>
      <c r="AI344" s="296">
        <v>0</v>
      </c>
      <c r="AJ344" s="224"/>
      <c r="AK344" s="224"/>
      <c r="AL344" s="296">
        <v>0</v>
      </c>
      <c r="AM344" s="224"/>
      <c r="AN344" s="224"/>
      <c r="AO344" s="224"/>
      <c r="AP344" s="224"/>
      <c r="AQ344" s="224"/>
      <c r="AR344" s="224"/>
      <c r="AS344" s="296">
        <v>0</v>
      </c>
      <c r="AT344" s="224"/>
      <c r="AU344" s="224"/>
      <c r="AV344" s="296">
        <v>3173503.12</v>
      </c>
      <c r="AW344" s="224"/>
      <c r="AX344" s="224"/>
    </row>
    <row r="345" spans="1:50" ht="11.45" customHeight="1" x14ac:dyDescent="0.25">
      <c r="A345" s="295" t="s">
        <v>1916</v>
      </c>
      <c r="B345" s="295"/>
      <c r="C345" s="224"/>
      <c r="D345" s="296">
        <v>0</v>
      </c>
      <c r="E345" s="224"/>
      <c r="F345" s="224"/>
      <c r="G345" s="296">
        <v>833342.03</v>
      </c>
      <c r="H345" s="224"/>
      <c r="I345" s="224"/>
      <c r="J345" s="224"/>
      <c r="K345" s="224"/>
      <c r="L345" s="224"/>
      <c r="M345" s="224"/>
      <c r="N345" s="224"/>
      <c r="O345" s="296">
        <v>0</v>
      </c>
      <c r="P345" s="224"/>
      <c r="Q345" s="224"/>
      <c r="R345" s="296">
        <v>0</v>
      </c>
      <c r="S345" s="224"/>
      <c r="T345" s="224"/>
      <c r="U345" s="224"/>
      <c r="V345" s="224"/>
      <c r="W345" s="224"/>
      <c r="X345" s="224"/>
      <c r="Y345" s="296">
        <v>1676848.29</v>
      </c>
      <c r="Z345" s="224"/>
      <c r="AA345" s="224"/>
      <c r="AB345" s="224"/>
      <c r="AC345" s="224"/>
      <c r="AD345" s="224"/>
      <c r="AE345" s="224"/>
      <c r="AF345" s="224"/>
      <c r="AG345" s="224"/>
      <c r="AH345" s="224"/>
      <c r="AI345" s="296">
        <v>830223.57</v>
      </c>
      <c r="AJ345" s="224"/>
      <c r="AK345" s="224"/>
      <c r="AL345" s="296">
        <v>0</v>
      </c>
      <c r="AM345" s="224"/>
      <c r="AN345" s="224"/>
      <c r="AO345" s="224"/>
      <c r="AP345" s="224"/>
      <c r="AQ345" s="224"/>
      <c r="AR345" s="224"/>
      <c r="AS345" s="296">
        <v>0</v>
      </c>
      <c r="AT345" s="224"/>
      <c r="AU345" s="224"/>
      <c r="AV345" s="296">
        <v>3340413.89</v>
      </c>
      <c r="AW345" s="224"/>
      <c r="AX345" s="224"/>
    </row>
    <row r="346" spans="1:50" ht="11.45" customHeight="1" x14ac:dyDescent="0.25">
      <c r="A346" s="295" t="s">
        <v>1917</v>
      </c>
      <c r="B346" s="295"/>
      <c r="C346" s="224"/>
      <c r="D346" s="296">
        <v>0</v>
      </c>
      <c r="E346" s="224"/>
      <c r="F346" s="224"/>
      <c r="G346" s="296">
        <v>0</v>
      </c>
      <c r="H346" s="224"/>
      <c r="I346" s="224"/>
      <c r="J346" s="224"/>
      <c r="K346" s="224"/>
      <c r="L346" s="224"/>
      <c r="M346" s="224"/>
      <c r="N346" s="224"/>
      <c r="O346" s="296">
        <v>0</v>
      </c>
      <c r="P346" s="224"/>
      <c r="Q346" s="224"/>
      <c r="R346" s="296">
        <v>0</v>
      </c>
      <c r="S346" s="224"/>
      <c r="T346" s="224"/>
      <c r="U346" s="224"/>
      <c r="V346" s="224"/>
      <c r="W346" s="224"/>
      <c r="X346" s="224"/>
      <c r="Y346" s="296">
        <v>2229432.39</v>
      </c>
      <c r="Z346" s="224"/>
      <c r="AA346" s="224"/>
      <c r="AB346" s="224"/>
      <c r="AC346" s="224"/>
      <c r="AD346" s="224"/>
      <c r="AE346" s="224"/>
      <c r="AF346" s="224"/>
      <c r="AG346" s="224"/>
      <c r="AH346" s="224"/>
      <c r="AI346" s="296">
        <v>0</v>
      </c>
      <c r="AJ346" s="224"/>
      <c r="AK346" s="224"/>
      <c r="AL346" s="296">
        <v>0</v>
      </c>
      <c r="AM346" s="224"/>
      <c r="AN346" s="224"/>
      <c r="AO346" s="224"/>
      <c r="AP346" s="224"/>
      <c r="AQ346" s="224"/>
      <c r="AR346" s="224"/>
      <c r="AS346" s="296">
        <v>0</v>
      </c>
      <c r="AT346" s="224"/>
      <c r="AU346" s="224"/>
      <c r="AV346" s="296">
        <v>2229432.39</v>
      </c>
      <c r="AW346" s="224"/>
      <c r="AX346" s="224"/>
    </row>
    <row r="347" spans="1:50" ht="11.65" customHeight="1" thickBot="1" x14ac:dyDescent="0.3">
      <c r="A347" s="298" t="s">
        <v>259</v>
      </c>
      <c r="B347" s="298"/>
      <c r="C347" s="224"/>
      <c r="D347" s="301">
        <v>1296346.3799999999</v>
      </c>
      <c r="E347" s="277"/>
      <c r="F347" s="277"/>
      <c r="G347" s="301">
        <v>833342.03</v>
      </c>
      <c r="H347" s="277"/>
      <c r="I347" s="277"/>
      <c r="J347" s="277"/>
      <c r="K347" s="277"/>
      <c r="L347" s="277"/>
      <c r="M347" s="277"/>
      <c r="N347" s="277"/>
      <c r="O347" s="301">
        <v>0</v>
      </c>
      <c r="P347" s="277"/>
      <c r="Q347" s="277"/>
      <c r="R347" s="301">
        <v>256684.59</v>
      </c>
      <c r="S347" s="277"/>
      <c r="T347" s="277"/>
      <c r="U347" s="277"/>
      <c r="V347" s="277"/>
      <c r="W347" s="277"/>
      <c r="X347" s="277"/>
      <c r="Y347" s="301">
        <v>9613178.4700000007</v>
      </c>
      <c r="Z347" s="277"/>
      <c r="AA347" s="277"/>
      <c r="AB347" s="277"/>
      <c r="AC347" s="277"/>
      <c r="AD347" s="277"/>
      <c r="AE347" s="277"/>
      <c r="AF347" s="277"/>
      <c r="AG347" s="277"/>
      <c r="AH347" s="277"/>
      <c r="AI347" s="301">
        <v>13371694.800000001</v>
      </c>
      <c r="AJ347" s="277"/>
      <c r="AK347" s="277"/>
      <c r="AL347" s="301">
        <v>262173.46000000002</v>
      </c>
      <c r="AM347" s="277"/>
      <c r="AN347" s="277"/>
      <c r="AO347" s="277"/>
      <c r="AP347" s="277"/>
      <c r="AQ347" s="277"/>
      <c r="AR347" s="277"/>
      <c r="AS347" s="301">
        <v>0</v>
      </c>
      <c r="AT347" s="277"/>
      <c r="AU347" s="277"/>
      <c r="AV347" s="301">
        <v>25633419.73</v>
      </c>
      <c r="AW347" s="277"/>
      <c r="AX347" s="277"/>
    </row>
    <row r="348" spans="1:50" ht="18" customHeight="1" thickTop="1" x14ac:dyDescent="0.25">
      <c r="A348" s="298" t="s">
        <v>1636</v>
      </c>
      <c r="B348" s="298"/>
      <c r="C348" s="224"/>
      <c r="D348" s="299" t="s">
        <v>1636</v>
      </c>
      <c r="E348" s="300"/>
      <c r="F348" s="300"/>
      <c r="G348" s="299" t="s">
        <v>1636</v>
      </c>
      <c r="H348" s="300"/>
      <c r="I348" s="300"/>
      <c r="J348" s="300"/>
      <c r="K348" s="300"/>
      <c r="L348" s="300"/>
      <c r="M348" s="300"/>
      <c r="N348" s="300"/>
      <c r="O348" s="299" t="s">
        <v>1636</v>
      </c>
      <c r="P348" s="300"/>
      <c r="Q348" s="300"/>
      <c r="R348" s="299" t="s">
        <v>1636</v>
      </c>
      <c r="S348" s="300"/>
      <c r="T348" s="300"/>
      <c r="U348" s="300"/>
      <c r="V348" s="300"/>
      <c r="W348" s="300"/>
      <c r="X348" s="300"/>
      <c r="Y348" s="299" t="s">
        <v>1636</v>
      </c>
      <c r="Z348" s="300"/>
      <c r="AA348" s="300"/>
      <c r="AB348" s="300"/>
      <c r="AC348" s="300"/>
      <c r="AD348" s="300"/>
      <c r="AE348" s="300"/>
      <c r="AF348" s="300"/>
      <c r="AG348" s="300"/>
      <c r="AH348" s="300"/>
      <c r="AI348" s="299" t="s">
        <v>1636</v>
      </c>
      <c r="AJ348" s="300"/>
      <c r="AK348" s="300"/>
      <c r="AL348" s="299" t="s">
        <v>1636</v>
      </c>
      <c r="AM348" s="300"/>
      <c r="AN348" s="300"/>
      <c r="AO348" s="300"/>
      <c r="AP348" s="300"/>
      <c r="AQ348" s="300"/>
      <c r="AR348" s="300"/>
      <c r="AS348" s="299" t="s">
        <v>1636</v>
      </c>
      <c r="AT348" s="300"/>
      <c r="AU348" s="300"/>
      <c r="AV348" s="299" t="s">
        <v>1636</v>
      </c>
      <c r="AW348" s="300"/>
      <c r="AX348" s="300"/>
    </row>
    <row r="349" spans="1:50" ht="11.45" customHeight="1" x14ac:dyDescent="0.25">
      <c r="A349" s="293" t="s">
        <v>1832</v>
      </c>
      <c r="B349" s="293"/>
      <c r="C349" s="224"/>
      <c r="D349" s="293" t="s">
        <v>1636</v>
      </c>
      <c r="E349" s="224"/>
      <c r="F349" s="224"/>
      <c r="G349" s="293" t="s">
        <v>1636</v>
      </c>
      <c r="H349" s="224"/>
      <c r="I349" s="224"/>
      <c r="J349" s="224"/>
      <c r="K349" s="224"/>
      <c r="L349" s="224"/>
      <c r="M349" s="224"/>
      <c r="N349" s="224"/>
      <c r="O349" s="293" t="s">
        <v>1636</v>
      </c>
      <c r="P349" s="224"/>
      <c r="Q349" s="224"/>
      <c r="R349" s="293" t="s">
        <v>1636</v>
      </c>
      <c r="S349" s="224"/>
      <c r="T349" s="224"/>
      <c r="U349" s="224"/>
      <c r="V349" s="224"/>
      <c r="W349" s="224"/>
      <c r="X349" s="224"/>
      <c r="Y349" s="293" t="s">
        <v>1636</v>
      </c>
      <c r="Z349" s="224"/>
      <c r="AA349" s="224"/>
      <c r="AB349" s="224"/>
      <c r="AC349" s="224"/>
      <c r="AD349" s="224"/>
      <c r="AE349" s="224"/>
      <c r="AF349" s="224"/>
      <c r="AG349" s="224"/>
      <c r="AH349" s="224"/>
      <c r="AI349" s="293" t="s">
        <v>1636</v>
      </c>
      <c r="AJ349" s="224"/>
      <c r="AK349" s="224"/>
      <c r="AL349" s="293" t="s">
        <v>1636</v>
      </c>
      <c r="AM349" s="224"/>
      <c r="AN349" s="224"/>
      <c r="AO349" s="224"/>
      <c r="AP349" s="224"/>
      <c r="AQ349" s="224"/>
      <c r="AR349" s="224"/>
      <c r="AS349" s="293" t="s">
        <v>1636</v>
      </c>
      <c r="AT349" s="224"/>
      <c r="AU349" s="224"/>
      <c r="AV349" s="293" t="s">
        <v>1636</v>
      </c>
      <c r="AW349" s="224"/>
      <c r="AX349" s="224"/>
    </row>
    <row r="350" spans="1:50" ht="18" customHeight="1" x14ac:dyDescent="0.25">
      <c r="A350" s="293" t="s">
        <v>1903</v>
      </c>
      <c r="B350" s="293"/>
      <c r="C350" s="224"/>
      <c r="D350" s="294" t="s">
        <v>1649</v>
      </c>
      <c r="E350" s="224"/>
      <c r="F350" s="224"/>
      <c r="G350" s="294" t="s">
        <v>1650</v>
      </c>
      <c r="H350" s="224"/>
      <c r="I350" s="224"/>
      <c r="J350" s="224"/>
      <c r="K350" s="224"/>
      <c r="L350" s="224"/>
      <c r="M350" s="224"/>
      <c r="N350" s="224"/>
      <c r="O350" s="294" t="s">
        <v>1651</v>
      </c>
      <c r="P350" s="224"/>
      <c r="Q350" s="224"/>
      <c r="R350" s="294" t="s">
        <v>1652</v>
      </c>
      <c r="S350" s="224"/>
      <c r="T350" s="224"/>
      <c r="U350" s="224"/>
      <c r="V350" s="224"/>
      <c r="W350" s="224"/>
      <c r="X350" s="224"/>
      <c r="Y350" s="294" t="s">
        <v>1657</v>
      </c>
      <c r="Z350" s="224"/>
      <c r="AA350" s="224"/>
      <c r="AB350" s="224"/>
      <c r="AC350" s="224"/>
      <c r="AD350" s="224"/>
      <c r="AE350" s="224"/>
      <c r="AF350" s="224"/>
      <c r="AG350" s="224"/>
      <c r="AH350" s="224"/>
      <c r="AI350" s="294" t="s">
        <v>1659</v>
      </c>
      <c r="AJ350" s="224"/>
      <c r="AK350" s="224"/>
      <c r="AL350" s="294" t="s">
        <v>1660</v>
      </c>
      <c r="AM350" s="224"/>
      <c r="AN350" s="224"/>
      <c r="AO350" s="224"/>
      <c r="AP350" s="224"/>
      <c r="AQ350" s="224"/>
      <c r="AR350" s="224"/>
      <c r="AS350" s="294" t="s">
        <v>257</v>
      </c>
      <c r="AT350" s="224"/>
      <c r="AU350" s="224"/>
      <c r="AV350" s="294" t="s">
        <v>259</v>
      </c>
      <c r="AW350" s="224"/>
      <c r="AX350" s="224"/>
    </row>
    <row r="351" spans="1:50" ht="11.65" customHeight="1" x14ac:dyDescent="0.25">
      <c r="A351" s="295" t="s">
        <v>1904</v>
      </c>
      <c r="B351" s="295"/>
      <c r="C351" s="224"/>
      <c r="D351" s="296">
        <v>0</v>
      </c>
      <c r="E351" s="224"/>
      <c r="F351" s="224"/>
      <c r="G351" s="296">
        <v>0</v>
      </c>
      <c r="H351" s="224"/>
      <c r="I351" s="224"/>
      <c r="J351" s="224"/>
      <c r="K351" s="224"/>
      <c r="L351" s="224"/>
      <c r="M351" s="224"/>
      <c r="N351" s="224"/>
      <c r="O351" s="296">
        <v>0</v>
      </c>
      <c r="P351" s="224"/>
      <c r="Q351" s="224"/>
      <c r="R351" s="296">
        <v>0</v>
      </c>
      <c r="S351" s="224"/>
      <c r="T351" s="224"/>
      <c r="U351" s="224"/>
      <c r="V351" s="224"/>
      <c r="W351" s="224"/>
      <c r="X351" s="224"/>
      <c r="Y351" s="296">
        <v>0</v>
      </c>
      <c r="Z351" s="224"/>
      <c r="AA351" s="224"/>
      <c r="AB351" s="224"/>
      <c r="AC351" s="224"/>
      <c r="AD351" s="224"/>
      <c r="AE351" s="224"/>
      <c r="AF351" s="224"/>
      <c r="AG351" s="224"/>
      <c r="AH351" s="224"/>
      <c r="AI351" s="296">
        <v>19872.22</v>
      </c>
      <c r="AJ351" s="224"/>
      <c r="AK351" s="224"/>
      <c r="AL351" s="296">
        <v>0</v>
      </c>
      <c r="AM351" s="224"/>
      <c r="AN351" s="224"/>
      <c r="AO351" s="224"/>
      <c r="AP351" s="224"/>
      <c r="AQ351" s="224"/>
      <c r="AR351" s="224"/>
      <c r="AS351" s="296">
        <v>0</v>
      </c>
      <c r="AT351" s="224"/>
      <c r="AU351" s="224"/>
      <c r="AV351" s="296">
        <v>19872.22</v>
      </c>
      <c r="AW351" s="224"/>
      <c r="AX351" s="224"/>
    </row>
    <row r="352" spans="1:50" ht="11.45" customHeight="1" x14ac:dyDescent="0.25">
      <c r="A352" s="295" t="s">
        <v>1905</v>
      </c>
      <c r="B352" s="295"/>
      <c r="C352" s="224"/>
      <c r="D352" s="296">
        <v>0</v>
      </c>
      <c r="E352" s="224"/>
      <c r="F352" s="224"/>
      <c r="G352" s="296">
        <v>0</v>
      </c>
      <c r="H352" s="224"/>
      <c r="I352" s="224"/>
      <c r="J352" s="224"/>
      <c r="K352" s="224"/>
      <c r="L352" s="224"/>
      <c r="M352" s="224"/>
      <c r="N352" s="224"/>
      <c r="O352" s="296">
        <v>0</v>
      </c>
      <c r="P352" s="224"/>
      <c r="Q352" s="224"/>
      <c r="R352" s="296">
        <v>0</v>
      </c>
      <c r="S352" s="224"/>
      <c r="T352" s="224"/>
      <c r="U352" s="224"/>
      <c r="V352" s="224"/>
      <c r="W352" s="224"/>
      <c r="X352" s="224"/>
      <c r="Y352" s="296">
        <v>0</v>
      </c>
      <c r="Z352" s="224"/>
      <c r="AA352" s="224"/>
      <c r="AB352" s="224"/>
      <c r="AC352" s="224"/>
      <c r="AD352" s="224"/>
      <c r="AE352" s="224"/>
      <c r="AF352" s="224"/>
      <c r="AG352" s="224"/>
      <c r="AH352" s="224"/>
      <c r="AI352" s="296">
        <v>89940.65</v>
      </c>
      <c r="AJ352" s="224"/>
      <c r="AK352" s="224"/>
      <c r="AL352" s="296">
        <v>0</v>
      </c>
      <c r="AM352" s="224"/>
      <c r="AN352" s="224"/>
      <c r="AO352" s="224"/>
      <c r="AP352" s="224"/>
      <c r="AQ352" s="224"/>
      <c r="AR352" s="224"/>
      <c r="AS352" s="296">
        <v>0</v>
      </c>
      <c r="AT352" s="224"/>
      <c r="AU352" s="224"/>
      <c r="AV352" s="296">
        <v>89940.65</v>
      </c>
      <c r="AW352" s="224"/>
      <c r="AX352" s="224"/>
    </row>
    <row r="353" spans="1:50" ht="11.45" customHeight="1" x14ac:dyDescent="0.25">
      <c r="A353" s="295" t="s">
        <v>1906</v>
      </c>
      <c r="B353" s="295"/>
      <c r="C353" s="224"/>
      <c r="D353" s="296">
        <v>0</v>
      </c>
      <c r="E353" s="224"/>
      <c r="F353" s="224"/>
      <c r="G353" s="296">
        <v>0</v>
      </c>
      <c r="H353" s="224"/>
      <c r="I353" s="224"/>
      <c r="J353" s="224"/>
      <c r="K353" s="224"/>
      <c r="L353" s="224"/>
      <c r="M353" s="224"/>
      <c r="N353" s="224"/>
      <c r="O353" s="296">
        <v>0</v>
      </c>
      <c r="P353" s="224"/>
      <c r="Q353" s="224"/>
      <c r="R353" s="296">
        <v>0</v>
      </c>
      <c r="S353" s="224"/>
      <c r="T353" s="224"/>
      <c r="U353" s="224"/>
      <c r="V353" s="224"/>
      <c r="W353" s="224"/>
      <c r="X353" s="224"/>
      <c r="Y353" s="296">
        <v>0</v>
      </c>
      <c r="Z353" s="224"/>
      <c r="AA353" s="224"/>
      <c r="AB353" s="224"/>
      <c r="AC353" s="224"/>
      <c r="AD353" s="224"/>
      <c r="AE353" s="224"/>
      <c r="AF353" s="224"/>
      <c r="AG353" s="224"/>
      <c r="AH353" s="224"/>
      <c r="AI353" s="296">
        <v>0</v>
      </c>
      <c r="AJ353" s="224"/>
      <c r="AK353" s="224"/>
      <c r="AL353" s="296">
        <v>0</v>
      </c>
      <c r="AM353" s="224"/>
      <c r="AN353" s="224"/>
      <c r="AO353" s="224"/>
      <c r="AP353" s="224"/>
      <c r="AQ353" s="224"/>
      <c r="AR353" s="224"/>
      <c r="AS353" s="296">
        <v>0</v>
      </c>
      <c r="AT353" s="224"/>
      <c r="AU353" s="224"/>
      <c r="AV353" s="296">
        <v>0</v>
      </c>
      <c r="AW353" s="224"/>
      <c r="AX353" s="224"/>
    </row>
    <row r="354" spans="1:50" ht="11.65" customHeight="1" x14ac:dyDescent="0.25">
      <c r="A354" s="295" t="s">
        <v>1907</v>
      </c>
      <c r="B354" s="295"/>
      <c r="C354" s="224"/>
      <c r="D354" s="296">
        <v>0</v>
      </c>
      <c r="E354" s="224"/>
      <c r="F354" s="224"/>
      <c r="G354" s="296">
        <v>0</v>
      </c>
      <c r="H354" s="224"/>
      <c r="I354" s="224"/>
      <c r="J354" s="224"/>
      <c r="K354" s="224"/>
      <c r="L354" s="224"/>
      <c r="M354" s="224"/>
      <c r="N354" s="224"/>
      <c r="O354" s="296">
        <v>0</v>
      </c>
      <c r="P354" s="224"/>
      <c r="Q354" s="224"/>
      <c r="R354" s="296">
        <v>0</v>
      </c>
      <c r="S354" s="224"/>
      <c r="T354" s="224"/>
      <c r="U354" s="224"/>
      <c r="V354" s="224"/>
      <c r="W354" s="224"/>
      <c r="X354" s="224"/>
      <c r="Y354" s="296">
        <v>0</v>
      </c>
      <c r="Z354" s="224"/>
      <c r="AA354" s="224"/>
      <c r="AB354" s="224"/>
      <c r="AC354" s="224"/>
      <c r="AD354" s="224"/>
      <c r="AE354" s="224"/>
      <c r="AF354" s="224"/>
      <c r="AG354" s="224"/>
      <c r="AH354" s="224"/>
      <c r="AI354" s="296">
        <v>10018.9</v>
      </c>
      <c r="AJ354" s="224"/>
      <c r="AK354" s="224"/>
      <c r="AL354" s="296">
        <v>0</v>
      </c>
      <c r="AM354" s="224"/>
      <c r="AN354" s="224"/>
      <c r="AO354" s="224"/>
      <c r="AP354" s="224"/>
      <c r="AQ354" s="224"/>
      <c r="AR354" s="224"/>
      <c r="AS354" s="296">
        <v>0</v>
      </c>
      <c r="AT354" s="224"/>
      <c r="AU354" s="224"/>
      <c r="AV354" s="296">
        <v>10018.9</v>
      </c>
      <c r="AW354" s="224"/>
      <c r="AX354" s="224"/>
    </row>
    <row r="355" spans="1:50" ht="11.45" customHeight="1" x14ac:dyDescent="0.25">
      <c r="A355" s="295" t="s">
        <v>1908</v>
      </c>
      <c r="B355" s="295"/>
      <c r="C355" s="224"/>
      <c r="D355" s="296">
        <v>0</v>
      </c>
      <c r="E355" s="224"/>
      <c r="F355" s="224"/>
      <c r="G355" s="296">
        <v>0</v>
      </c>
      <c r="H355" s="224"/>
      <c r="I355" s="224"/>
      <c r="J355" s="224"/>
      <c r="K355" s="224"/>
      <c r="L355" s="224"/>
      <c r="M355" s="224"/>
      <c r="N355" s="224"/>
      <c r="O355" s="296">
        <v>0</v>
      </c>
      <c r="P355" s="224"/>
      <c r="Q355" s="224"/>
      <c r="R355" s="296">
        <v>0</v>
      </c>
      <c r="S355" s="224"/>
      <c r="T355" s="224"/>
      <c r="U355" s="224"/>
      <c r="V355" s="224"/>
      <c r="W355" s="224"/>
      <c r="X355" s="224"/>
      <c r="Y355" s="296">
        <v>0</v>
      </c>
      <c r="Z355" s="224"/>
      <c r="AA355" s="224"/>
      <c r="AB355" s="224"/>
      <c r="AC355" s="224"/>
      <c r="AD355" s="224"/>
      <c r="AE355" s="224"/>
      <c r="AF355" s="224"/>
      <c r="AG355" s="224"/>
      <c r="AH355" s="224"/>
      <c r="AI355" s="296">
        <v>145840.68</v>
      </c>
      <c r="AJ355" s="224"/>
      <c r="AK355" s="224"/>
      <c r="AL355" s="296">
        <v>0</v>
      </c>
      <c r="AM355" s="224"/>
      <c r="AN355" s="224"/>
      <c r="AO355" s="224"/>
      <c r="AP355" s="224"/>
      <c r="AQ355" s="224"/>
      <c r="AR355" s="224"/>
      <c r="AS355" s="296">
        <v>0</v>
      </c>
      <c r="AT355" s="224"/>
      <c r="AU355" s="224"/>
      <c r="AV355" s="296">
        <v>145840.68</v>
      </c>
      <c r="AW355" s="224"/>
      <c r="AX355" s="224"/>
    </row>
    <row r="356" spans="1:50" ht="11.65" customHeight="1" x14ac:dyDescent="0.25">
      <c r="A356" s="295" t="s">
        <v>1909</v>
      </c>
      <c r="B356" s="295"/>
      <c r="C356" s="224"/>
      <c r="D356" s="296">
        <v>0</v>
      </c>
      <c r="E356" s="224"/>
      <c r="F356" s="224"/>
      <c r="G356" s="296">
        <v>0</v>
      </c>
      <c r="H356" s="224"/>
      <c r="I356" s="224"/>
      <c r="J356" s="224"/>
      <c r="K356" s="224"/>
      <c r="L356" s="224"/>
      <c r="M356" s="224"/>
      <c r="N356" s="224"/>
      <c r="O356" s="296">
        <v>0</v>
      </c>
      <c r="P356" s="224"/>
      <c r="Q356" s="224"/>
      <c r="R356" s="296">
        <v>0</v>
      </c>
      <c r="S356" s="224"/>
      <c r="T356" s="224"/>
      <c r="U356" s="224"/>
      <c r="V356" s="224"/>
      <c r="W356" s="224"/>
      <c r="X356" s="224"/>
      <c r="Y356" s="296">
        <v>0</v>
      </c>
      <c r="Z356" s="224"/>
      <c r="AA356" s="224"/>
      <c r="AB356" s="224"/>
      <c r="AC356" s="224"/>
      <c r="AD356" s="224"/>
      <c r="AE356" s="224"/>
      <c r="AF356" s="224"/>
      <c r="AG356" s="224"/>
      <c r="AH356" s="224"/>
      <c r="AI356" s="296">
        <v>386079.93</v>
      </c>
      <c r="AJ356" s="224"/>
      <c r="AK356" s="224"/>
      <c r="AL356" s="296">
        <v>0</v>
      </c>
      <c r="AM356" s="224"/>
      <c r="AN356" s="224"/>
      <c r="AO356" s="224"/>
      <c r="AP356" s="224"/>
      <c r="AQ356" s="224"/>
      <c r="AR356" s="224"/>
      <c r="AS356" s="296">
        <v>0</v>
      </c>
      <c r="AT356" s="224"/>
      <c r="AU356" s="224"/>
      <c r="AV356" s="296">
        <v>386079.93</v>
      </c>
      <c r="AW356" s="224"/>
      <c r="AX356" s="224"/>
    </row>
    <row r="357" spans="1:50" ht="11.45" customHeight="1" x14ac:dyDescent="0.25">
      <c r="A357" s="295" t="s">
        <v>1910</v>
      </c>
      <c r="B357" s="295"/>
      <c r="C357" s="224"/>
      <c r="D357" s="296">
        <v>89168.57</v>
      </c>
      <c r="E357" s="224"/>
      <c r="F357" s="224"/>
      <c r="G357" s="296">
        <v>0</v>
      </c>
      <c r="H357" s="224"/>
      <c r="I357" s="224"/>
      <c r="J357" s="224"/>
      <c r="K357" s="224"/>
      <c r="L357" s="224"/>
      <c r="M357" s="224"/>
      <c r="N357" s="224"/>
      <c r="O357" s="296">
        <v>0</v>
      </c>
      <c r="P357" s="224"/>
      <c r="Q357" s="224"/>
      <c r="R357" s="296">
        <v>0</v>
      </c>
      <c r="S357" s="224"/>
      <c r="T357" s="224"/>
      <c r="U357" s="224"/>
      <c r="V357" s="224"/>
      <c r="W357" s="224"/>
      <c r="X357" s="224"/>
      <c r="Y357" s="296">
        <v>420311.79</v>
      </c>
      <c r="Z357" s="224"/>
      <c r="AA357" s="224"/>
      <c r="AB357" s="224"/>
      <c r="AC357" s="224"/>
      <c r="AD357" s="224"/>
      <c r="AE357" s="224"/>
      <c r="AF357" s="224"/>
      <c r="AG357" s="224"/>
      <c r="AH357" s="224"/>
      <c r="AI357" s="296">
        <v>349399.44</v>
      </c>
      <c r="AJ357" s="224"/>
      <c r="AK357" s="224"/>
      <c r="AL357" s="296">
        <v>0</v>
      </c>
      <c r="AM357" s="224"/>
      <c r="AN357" s="224"/>
      <c r="AO357" s="224"/>
      <c r="AP357" s="224"/>
      <c r="AQ357" s="224"/>
      <c r="AR357" s="224"/>
      <c r="AS357" s="296">
        <v>0</v>
      </c>
      <c r="AT357" s="224"/>
      <c r="AU357" s="224"/>
      <c r="AV357" s="296">
        <v>858879.8</v>
      </c>
      <c r="AW357" s="224"/>
      <c r="AX357" s="224"/>
    </row>
    <row r="358" spans="1:50" ht="11.45" customHeight="1" x14ac:dyDescent="0.25">
      <c r="A358" s="295" t="s">
        <v>1911</v>
      </c>
      <c r="B358" s="295"/>
      <c r="C358" s="224"/>
      <c r="D358" s="296">
        <v>0</v>
      </c>
      <c r="E358" s="224"/>
      <c r="F358" s="224"/>
      <c r="G358" s="296">
        <v>0</v>
      </c>
      <c r="H358" s="224"/>
      <c r="I358" s="224"/>
      <c r="J358" s="224"/>
      <c r="K358" s="224"/>
      <c r="L358" s="224"/>
      <c r="M358" s="224"/>
      <c r="N358" s="224"/>
      <c r="O358" s="296">
        <v>0</v>
      </c>
      <c r="P358" s="224"/>
      <c r="Q358" s="224"/>
      <c r="R358" s="296">
        <v>0</v>
      </c>
      <c r="S358" s="224"/>
      <c r="T358" s="224"/>
      <c r="U358" s="224"/>
      <c r="V358" s="224"/>
      <c r="W358" s="224"/>
      <c r="X358" s="224"/>
      <c r="Y358" s="296">
        <v>0</v>
      </c>
      <c r="Z358" s="224"/>
      <c r="AA358" s="224"/>
      <c r="AB358" s="224"/>
      <c r="AC358" s="224"/>
      <c r="AD358" s="224"/>
      <c r="AE358" s="224"/>
      <c r="AF358" s="224"/>
      <c r="AG358" s="224"/>
      <c r="AH358" s="224"/>
      <c r="AI358" s="296">
        <v>189309.45</v>
      </c>
      <c r="AJ358" s="224"/>
      <c r="AK358" s="224"/>
      <c r="AL358" s="296">
        <v>0</v>
      </c>
      <c r="AM358" s="224"/>
      <c r="AN358" s="224"/>
      <c r="AO358" s="224"/>
      <c r="AP358" s="224"/>
      <c r="AQ358" s="224"/>
      <c r="AR358" s="224"/>
      <c r="AS358" s="296">
        <v>0</v>
      </c>
      <c r="AT358" s="224"/>
      <c r="AU358" s="224"/>
      <c r="AV358" s="296">
        <v>189309.45</v>
      </c>
      <c r="AW358" s="224"/>
      <c r="AX358" s="224"/>
    </row>
    <row r="359" spans="1:50" ht="11.65" customHeight="1" x14ac:dyDescent="0.25">
      <c r="A359" s="295" t="s">
        <v>1912</v>
      </c>
      <c r="B359" s="295"/>
      <c r="C359" s="224"/>
      <c r="D359" s="296">
        <v>0</v>
      </c>
      <c r="E359" s="224"/>
      <c r="F359" s="224"/>
      <c r="G359" s="296">
        <v>0</v>
      </c>
      <c r="H359" s="224"/>
      <c r="I359" s="224"/>
      <c r="J359" s="224"/>
      <c r="K359" s="224"/>
      <c r="L359" s="224"/>
      <c r="M359" s="224"/>
      <c r="N359" s="224"/>
      <c r="O359" s="296">
        <v>0</v>
      </c>
      <c r="P359" s="224"/>
      <c r="Q359" s="224"/>
      <c r="R359" s="296">
        <v>0</v>
      </c>
      <c r="S359" s="224"/>
      <c r="T359" s="224"/>
      <c r="U359" s="224"/>
      <c r="V359" s="224"/>
      <c r="W359" s="224"/>
      <c r="X359" s="224"/>
      <c r="Y359" s="296">
        <v>0</v>
      </c>
      <c r="Z359" s="224"/>
      <c r="AA359" s="224"/>
      <c r="AB359" s="224"/>
      <c r="AC359" s="224"/>
      <c r="AD359" s="224"/>
      <c r="AE359" s="224"/>
      <c r="AF359" s="224"/>
      <c r="AG359" s="224"/>
      <c r="AH359" s="224"/>
      <c r="AI359" s="296">
        <v>774161.2</v>
      </c>
      <c r="AJ359" s="224"/>
      <c r="AK359" s="224"/>
      <c r="AL359" s="296">
        <v>0</v>
      </c>
      <c r="AM359" s="224"/>
      <c r="AN359" s="224"/>
      <c r="AO359" s="224"/>
      <c r="AP359" s="224"/>
      <c r="AQ359" s="224"/>
      <c r="AR359" s="224"/>
      <c r="AS359" s="296">
        <v>0</v>
      </c>
      <c r="AT359" s="224"/>
      <c r="AU359" s="224"/>
      <c r="AV359" s="296">
        <v>774161.2</v>
      </c>
      <c r="AW359" s="224"/>
      <c r="AX359" s="224"/>
    </row>
    <row r="360" spans="1:50" ht="11.45" customHeight="1" x14ac:dyDescent="0.25">
      <c r="A360" s="295" t="s">
        <v>1913</v>
      </c>
      <c r="B360" s="295"/>
      <c r="C360" s="224"/>
      <c r="D360" s="296">
        <v>0</v>
      </c>
      <c r="E360" s="224"/>
      <c r="F360" s="224"/>
      <c r="G360" s="296">
        <v>0</v>
      </c>
      <c r="H360" s="224"/>
      <c r="I360" s="224"/>
      <c r="J360" s="224"/>
      <c r="K360" s="224"/>
      <c r="L360" s="224"/>
      <c r="M360" s="224"/>
      <c r="N360" s="224"/>
      <c r="O360" s="296">
        <v>0</v>
      </c>
      <c r="P360" s="224"/>
      <c r="Q360" s="224"/>
      <c r="R360" s="296">
        <v>0</v>
      </c>
      <c r="S360" s="224"/>
      <c r="T360" s="224"/>
      <c r="U360" s="224"/>
      <c r="V360" s="224"/>
      <c r="W360" s="224"/>
      <c r="X360" s="224"/>
      <c r="Y360" s="296">
        <v>610546.92000000004</v>
      </c>
      <c r="Z360" s="224"/>
      <c r="AA360" s="224"/>
      <c r="AB360" s="224"/>
      <c r="AC360" s="224"/>
      <c r="AD360" s="224"/>
      <c r="AE360" s="224"/>
      <c r="AF360" s="224"/>
      <c r="AG360" s="224"/>
      <c r="AH360" s="224"/>
      <c r="AI360" s="296">
        <v>84444.11</v>
      </c>
      <c r="AJ360" s="224"/>
      <c r="AK360" s="224"/>
      <c r="AL360" s="296">
        <v>0</v>
      </c>
      <c r="AM360" s="224"/>
      <c r="AN360" s="224"/>
      <c r="AO360" s="224"/>
      <c r="AP360" s="224"/>
      <c r="AQ360" s="224"/>
      <c r="AR360" s="224"/>
      <c r="AS360" s="296">
        <v>0</v>
      </c>
      <c r="AT360" s="224"/>
      <c r="AU360" s="224"/>
      <c r="AV360" s="296">
        <v>694991.03</v>
      </c>
      <c r="AW360" s="224"/>
      <c r="AX360" s="224"/>
    </row>
    <row r="361" spans="1:50" ht="11.65" customHeight="1" x14ac:dyDescent="0.25">
      <c r="A361" s="295" t="s">
        <v>1914</v>
      </c>
      <c r="B361" s="295"/>
      <c r="C361" s="224"/>
      <c r="D361" s="296">
        <v>0</v>
      </c>
      <c r="E361" s="224"/>
      <c r="F361" s="224"/>
      <c r="G361" s="296">
        <v>0</v>
      </c>
      <c r="H361" s="224"/>
      <c r="I361" s="224"/>
      <c r="J361" s="224"/>
      <c r="K361" s="224"/>
      <c r="L361" s="224"/>
      <c r="M361" s="224"/>
      <c r="N361" s="224"/>
      <c r="O361" s="296">
        <v>0</v>
      </c>
      <c r="P361" s="224"/>
      <c r="Q361" s="224"/>
      <c r="R361" s="296">
        <v>0</v>
      </c>
      <c r="S361" s="224"/>
      <c r="T361" s="224"/>
      <c r="U361" s="224"/>
      <c r="V361" s="224"/>
      <c r="W361" s="224"/>
      <c r="X361" s="224"/>
      <c r="Y361" s="296">
        <v>0</v>
      </c>
      <c r="Z361" s="224"/>
      <c r="AA361" s="224"/>
      <c r="AB361" s="224"/>
      <c r="AC361" s="224"/>
      <c r="AD361" s="224"/>
      <c r="AE361" s="224"/>
      <c r="AF361" s="224"/>
      <c r="AG361" s="224"/>
      <c r="AH361" s="224"/>
      <c r="AI361" s="296">
        <v>0</v>
      </c>
      <c r="AJ361" s="224"/>
      <c r="AK361" s="224"/>
      <c r="AL361" s="296">
        <v>0</v>
      </c>
      <c r="AM361" s="224"/>
      <c r="AN361" s="224"/>
      <c r="AO361" s="224"/>
      <c r="AP361" s="224"/>
      <c r="AQ361" s="224"/>
      <c r="AR361" s="224"/>
      <c r="AS361" s="296">
        <v>0</v>
      </c>
      <c r="AT361" s="224"/>
      <c r="AU361" s="224"/>
      <c r="AV361" s="296">
        <v>0</v>
      </c>
      <c r="AW361" s="224"/>
      <c r="AX361" s="224"/>
    </row>
    <row r="362" spans="1:50" ht="11.45" customHeight="1" x14ac:dyDescent="0.25">
      <c r="A362" s="295" t="s">
        <v>1915</v>
      </c>
      <c r="B362" s="295"/>
      <c r="C362" s="224"/>
      <c r="D362" s="296">
        <v>0</v>
      </c>
      <c r="E362" s="224"/>
      <c r="F362" s="224"/>
      <c r="G362" s="296">
        <v>0</v>
      </c>
      <c r="H362" s="224"/>
      <c r="I362" s="224"/>
      <c r="J362" s="224"/>
      <c r="K362" s="224"/>
      <c r="L362" s="224"/>
      <c r="M362" s="224"/>
      <c r="N362" s="224"/>
      <c r="O362" s="296">
        <v>0</v>
      </c>
      <c r="P362" s="224"/>
      <c r="Q362" s="224"/>
      <c r="R362" s="296">
        <v>0</v>
      </c>
      <c r="S362" s="224"/>
      <c r="T362" s="224"/>
      <c r="U362" s="224"/>
      <c r="V362" s="224"/>
      <c r="W362" s="224"/>
      <c r="X362" s="224"/>
      <c r="Y362" s="296">
        <v>0</v>
      </c>
      <c r="Z362" s="224"/>
      <c r="AA362" s="224"/>
      <c r="AB362" s="224"/>
      <c r="AC362" s="224"/>
      <c r="AD362" s="224"/>
      <c r="AE362" s="224"/>
      <c r="AF362" s="224"/>
      <c r="AG362" s="224"/>
      <c r="AH362" s="224"/>
      <c r="AI362" s="296">
        <v>0</v>
      </c>
      <c r="AJ362" s="224"/>
      <c r="AK362" s="224"/>
      <c r="AL362" s="296">
        <v>0</v>
      </c>
      <c r="AM362" s="224"/>
      <c r="AN362" s="224"/>
      <c r="AO362" s="224"/>
      <c r="AP362" s="224"/>
      <c r="AQ362" s="224"/>
      <c r="AR362" s="224"/>
      <c r="AS362" s="296">
        <v>0</v>
      </c>
      <c r="AT362" s="224"/>
      <c r="AU362" s="224"/>
      <c r="AV362" s="296">
        <v>0</v>
      </c>
      <c r="AW362" s="224"/>
      <c r="AX362" s="224"/>
    </row>
    <row r="363" spans="1:50" ht="11.45" customHeight="1" x14ac:dyDescent="0.25">
      <c r="A363" s="295" t="s">
        <v>1916</v>
      </c>
      <c r="B363" s="295"/>
      <c r="C363" s="224"/>
      <c r="D363" s="296">
        <v>0</v>
      </c>
      <c r="E363" s="224"/>
      <c r="F363" s="224"/>
      <c r="G363" s="296">
        <v>0</v>
      </c>
      <c r="H363" s="224"/>
      <c r="I363" s="224"/>
      <c r="J363" s="224"/>
      <c r="K363" s="224"/>
      <c r="L363" s="224"/>
      <c r="M363" s="224"/>
      <c r="N363" s="224"/>
      <c r="O363" s="296">
        <v>0</v>
      </c>
      <c r="P363" s="224"/>
      <c r="Q363" s="224"/>
      <c r="R363" s="296">
        <v>0</v>
      </c>
      <c r="S363" s="224"/>
      <c r="T363" s="224"/>
      <c r="U363" s="224"/>
      <c r="V363" s="224"/>
      <c r="W363" s="224"/>
      <c r="X363" s="224"/>
      <c r="Y363" s="296">
        <v>0</v>
      </c>
      <c r="Z363" s="224"/>
      <c r="AA363" s="224"/>
      <c r="AB363" s="224"/>
      <c r="AC363" s="224"/>
      <c r="AD363" s="224"/>
      <c r="AE363" s="224"/>
      <c r="AF363" s="224"/>
      <c r="AG363" s="224"/>
      <c r="AH363" s="224"/>
      <c r="AI363" s="296">
        <v>0</v>
      </c>
      <c r="AJ363" s="224"/>
      <c r="AK363" s="224"/>
      <c r="AL363" s="296">
        <v>0</v>
      </c>
      <c r="AM363" s="224"/>
      <c r="AN363" s="224"/>
      <c r="AO363" s="224"/>
      <c r="AP363" s="224"/>
      <c r="AQ363" s="224"/>
      <c r="AR363" s="224"/>
      <c r="AS363" s="296">
        <v>0</v>
      </c>
      <c r="AT363" s="224"/>
      <c r="AU363" s="224"/>
      <c r="AV363" s="296">
        <v>0</v>
      </c>
      <c r="AW363" s="224"/>
      <c r="AX363" s="224"/>
    </row>
    <row r="364" spans="1:50" ht="11.65" customHeight="1" x14ac:dyDescent="0.25">
      <c r="A364" s="295" t="s">
        <v>1917</v>
      </c>
      <c r="B364" s="295"/>
      <c r="C364" s="224"/>
      <c r="D364" s="296">
        <v>0</v>
      </c>
      <c r="E364" s="224"/>
      <c r="F364" s="224"/>
      <c r="G364" s="296">
        <v>0</v>
      </c>
      <c r="H364" s="224"/>
      <c r="I364" s="224"/>
      <c r="J364" s="224"/>
      <c r="K364" s="224"/>
      <c r="L364" s="224"/>
      <c r="M364" s="224"/>
      <c r="N364" s="224"/>
      <c r="O364" s="296">
        <v>0</v>
      </c>
      <c r="P364" s="224"/>
      <c r="Q364" s="224"/>
      <c r="R364" s="296">
        <v>0</v>
      </c>
      <c r="S364" s="224"/>
      <c r="T364" s="224"/>
      <c r="U364" s="224"/>
      <c r="V364" s="224"/>
      <c r="W364" s="224"/>
      <c r="X364" s="224"/>
      <c r="Y364" s="296">
        <v>0</v>
      </c>
      <c r="Z364" s="224"/>
      <c r="AA364" s="224"/>
      <c r="AB364" s="224"/>
      <c r="AC364" s="224"/>
      <c r="AD364" s="224"/>
      <c r="AE364" s="224"/>
      <c r="AF364" s="224"/>
      <c r="AG364" s="224"/>
      <c r="AH364" s="224"/>
      <c r="AI364" s="296">
        <v>0</v>
      </c>
      <c r="AJ364" s="224"/>
      <c r="AK364" s="224"/>
      <c r="AL364" s="296">
        <v>0</v>
      </c>
      <c r="AM364" s="224"/>
      <c r="AN364" s="224"/>
      <c r="AO364" s="224"/>
      <c r="AP364" s="224"/>
      <c r="AQ364" s="224"/>
      <c r="AR364" s="224"/>
      <c r="AS364" s="296">
        <v>0</v>
      </c>
      <c r="AT364" s="224"/>
      <c r="AU364" s="224"/>
      <c r="AV364" s="296">
        <v>0</v>
      </c>
      <c r="AW364" s="224"/>
      <c r="AX364" s="224"/>
    </row>
    <row r="365" spans="1:50" ht="11.45" customHeight="1" thickBot="1" x14ac:dyDescent="0.3">
      <c r="A365" s="298" t="s">
        <v>259</v>
      </c>
      <c r="B365" s="298"/>
      <c r="C365" s="224"/>
      <c r="D365" s="301">
        <v>89168.57</v>
      </c>
      <c r="E365" s="277"/>
      <c r="F365" s="277"/>
      <c r="G365" s="301">
        <v>0</v>
      </c>
      <c r="H365" s="277"/>
      <c r="I365" s="277"/>
      <c r="J365" s="277"/>
      <c r="K365" s="277"/>
      <c r="L365" s="277"/>
      <c r="M365" s="277"/>
      <c r="N365" s="277"/>
      <c r="O365" s="301">
        <v>0</v>
      </c>
      <c r="P365" s="277"/>
      <c r="Q365" s="277"/>
      <c r="R365" s="301">
        <v>0</v>
      </c>
      <c r="S365" s="277"/>
      <c r="T365" s="277"/>
      <c r="U365" s="277"/>
      <c r="V365" s="277"/>
      <c r="W365" s="277"/>
      <c r="X365" s="277"/>
      <c r="Y365" s="301">
        <v>1030858.71</v>
      </c>
      <c r="Z365" s="277"/>
      <c r="AA365" s="277"/>
      <c r="AB365" s="277"/>
      <c r="AC365" s="277"/>
      <c r="AD365" s="277"/>
      <c r="AE365" s="277"/>
      <c r="AF365" s="277"/>
      <c r="AG365" s="277"/>
      <c r="AH365" s="277"/>
      <c r="AI365" s="301">
        <v>2049066.58</v>
      </c>
      <c r="AJ365" s="277"/>
      <c r="AK365" s="277"/>
      <c r="AL365" s="301">
        <v>0</v>
      </c>
      <c r="AM365" s="277"/>
      <c r="AN365" s="277"/>
      <c r="AO365" s="277"/>
      <c r="AP365" s="277"/>
      <c r="AQ365" s="277"/>
      <c r="AR365" s="277"/>
      <c r="AS365" s="301">
        <v>0</v>
      </c>
      <c r="AT365" s="277"/>
      <c r="AU365" s="277"/>
      <c r="AV365" s="301">
        <v>3169093.86</v>
      </c>
      <c r="AW365" s="277"/>
      <c r="AX365" s="277"/>
    </row>
    <row r="366" spans="1:50" ht="18" customHeight="1" thickTop="1" x14ac:dyDescent="0.25">
      <c r="A366" s="298" t="s">
        <v>1636</v>
      </c>
      <c r="B366" s="298"/>
      <c r="C366" s="224"/>
      <c r="D366" s="299" t="s">
        <v>1636</v>
      </c>
      <c r="E366" s="300"/>
      <c r="F366" s="300"/>
      <c r="G366" s="299" t="s">
        <v>1636</v>
      </c>
      <c r="H366" s="300"/>
      <c r="I366" s="300"/>
      <c r="J366" s="300"/>
      <c r="K366" s="300"/>
      <c r="L366" s="300"/>
      <c r="M366" s="300"/>
      <c r="N366" s="300"/>
      <c r="O366" s="299" t="s">
        <v>1636</v>
      </c>
      <c r="P366" s="300"/>
      <c r="Q366" s="300"/>
      <c r="R366" s="299" t="s">
        <v>1636</v>
      </c>
      <c r="S366" s="300"/>
      <c r="T366" s="300"/>
      <c r="U366" s="300"/>
      <c r="V366" s="300"/>
      <c r="W366" s="300"/>
      <c r="X366" s="300"/>
      <c r="Y366" s="299" t="s">
        <v>1636</v>
      </c>
      <c r="Z366" s="300"/>
      <c r="AA366" s="300"/>
      <c r="AB366" s="300"/>
      <c r="AC366" s="300"/>
      <c r="AD366" s="300"/>
      <c r="AE366" s="300"/>
      <c r="AF366" s="300"/>
      <c r="AG366" s="300"/>
      <c r="AH366" s="300"/>
      <c r="AI366" s="299" t="s">
        <v>1636</v>
      </c>
      <c r="AJ366" s="300"/>
      <c r="AK366" s="300"/>
      <c r="AL366" s="299" t="s">
        <v>1636</v>
      </c>
      <c r="AM366" s="300"/>
      <c r="AN366" s="300"/>
      <c r="AO366" s="300"/>
      <c r="AP366" s="300"/>
      <c r="AQ366" s="300"/>
      <c r="AR366" s="300"/>
      <c r="AS366" s="299" t="s">
        <v>1636</v>
      </c>
      <c r="AT366" s="300"/>
      <c r="AU366" s="300"/>
      <c r="AV366" s="299" t="s">
        <v>1636</v>
      </c>
      <c r="AW366" s="300"/>
      <c r="AX366" s="300"/>
    </row>
    <row r="367" spans="1:50" ht="11.65" customHeight="1" x14ac:dyDescent="0.25">
      <c r="A367" s="293" t="s">
        <v>1833</v>
      </c>
      <c r="B367" s="293"/>
      <c r="C367" s="224"/>
      <c r="D367" s="293" t="s">
        <v>1636</v>
      </c>
      <c r="E367" s="224"/>
      <c r="F367" s="224"/>
      <c r="G367" s="293" t="s">
        <v>1636</v>
      </c>
      <c r="H367" s="224"/>
      <c r="I367" s="224"/>
      <c r="J367" s="224"/>
      <c r="K367" s="224"/>
      <c r="L367" s="224"/>
      <c r="M367" s="224"/>
      <c r="N367" s="224"/>
      <c r="O367" s="293" t="s">
        <v>1636</v>
      </c>
      <c r="P367" s="224"/>
      <c r="Q367" s="224"/>
      <c r="R367" s="293" t="s">
        <v>1636</v>
      </c>
      <c r="S367" s="224"/>
      <c r="T367" s="224"/>
      <c r="U367" s="224"/>
      <c r="V367" s="224"/>
      <c r="W367" s="224"/>
      <c r="X367" s="224"/>
      <c r="Y367" s="293" t="s">
        <v>1636</v>
      </c>
      <c r="Z367" s="224"/>
      <c r="AA367" s="224"/>
      <c r="AB367" s="224"/>
      <c r="AC367" s="224"/>
      <c r="AD367" s="224"/>
      <c r="AE367" s="224"/>
      <c r="AF367" s="224"/>
      <c r="AG367" s="224"/>
      <c r="AH367" s="224"/>
      <c r="AI367" s="293" t="s">
        <v>1636</v>
      </c>
      <c r="AJ367" s="224"/>
      <c r="AK367" s="224"/>
      <c r="AL367" s="293" t="s">
        <v>1636</v>
      </c>
      <c r="AM367" s="224"/>
      <c r="AN367" s="224"/>
      <c r="AO367" s="224"/>
      <c r="AP367" s="224"/>
      <c r="AQ367" s="224"/>
      <c r="AR367" s="224"/>
      <c r="AS367" s="293" t="s">
        <v>1636</v>
      </c>
      <c r="AT367" s="224"/>
      <c r="AU367" s="224"/>
      <c r="AV367" s="293" t="s">
        <v>1636</v>
      </c>
      <c r="AW367" s="224"/>
      <c r="AX367" s="224"/>
    </row>
    <row r="368" spans="1:50" ht="18" customHeight="1" x14ac:dyDescent="0.25">
      <c r="A368" s="293" t="s">
        <v>1903</v>
      </c>
      <c r="B368" s="293"/>
      <c r="C368" s="224"/>
      <c r="D368" s="294" t="s">
        <v>1649</v>
      </c>
      <c r="E368" s="224"/>
      <c r="F368" s="224"/>
      <c r="G368" s="294" t="s">
        <v>1650</v>
      </c>
      <c r="H368" s="224"/>
      <c r="I368" s="224"/>
      <c r="J368" s="224"/>
      <c r="K368" s="224"/>
      <c r="L368" s="224"/>
      <c r="M368" s="224"/>
      <c r="N368" s="224"/>
      <c r="O368" s="294" t="s">
        <v>1651</v>
      </c>
      <c r="P368" s="224"/>
      <c r="Q368" s="224"/>
      <c r="R368" s="294" t="s">
        <v>1652</v>
      </c>
      <c r="S368" s="224"/>
      <c r="T368" s="224"/>
      <c r="U368" s="224"/>
      <c r="V368" s="224"/>
      <c r="W368" s="224"/>
      <c r="X368" s="224"/>
      <c r="Y368" s="294" t="s">
        <v>1657</v>
      </c>
      <c r="Z368" s="224"/>
      <c r="AA368" s="224"/>
      <c r="AB368" s="224"/>
      <c r="AC368" s="224"/>
      <c r="AD368" s="224"/>
      <c r="AE368" s="224"/>
      <c r="AF368" s="224"/>
      <c r="AG368" s="224"/>
      <c r="AH368" s="224"/>
      <c r="AI368" s="294" t="s">
        <v>1659</v>
      </c>
      <c r="AJ368" s="224"/>
      <c r="AK368" s="224"/>
      <c r="AL368" s="294" t="s">
        <v>1660</v>
      </c>
      <c r="AM368" s="224"/>
      <c r="AN368" s="224"/>
      <c r="AO368" s="224"/>
      <c r="AP368" s="224"/>
      <c r="AQ368" s="224"/>
      <c r="AR368" s="224"/>
      <c r="AS368" s="294" t="s">
        <v>257</v>
      </c>
      <c r="AT368" s="224"/>
      <c r="AU368" s="224"/>
      <c r="AV368" s="294" t="s">
        <v>259</v>
      </c>
      <c r="AW368" s="224"/>
      <c r="AX368" s="224"/>
    </row>
    <row r="369" spans="1:50" ht="11.45" customHeight="1" x14ac:dyDescent="0.25">
      <c r="A369" s="295" t="s">
        <v>1904</v>
      </c>
      <c r="B369" s="295"/>
      <c r="C369" s="224"/>
      <c r="D369" s="296">
        <v>0</v>
      </c>
      <c r="E369" s="224"/>
      <c r="F369" s="224"/>
      <c r="G369" s="296">
        <v>0</v>
      </c>
      <c r="H369" s="224"/>
      <c r="I369" s="224"/>
      <c r="J369" s="224"/>
      <c r="K369" s="224"/>
      <c r="L369" s="224"/>
      <c r="M369" s="224"/>
      <c r="N369" s="224"/>
      <c r="O369" s="296">
        <v>0</v>
      </c>
      <c r="P369" s="224"/>
      <c r="Q369" s="224"/>
      <c r="R369" s="296">
        <v>0</v>
      </c>
      <c r="S369" s="224"/>
      <c r="T369" s="224"/>
      <c r="U369" s="224"/>
      <c r="V369" s="224"/>
      <c r="W369" s="224"/>
      <c r="X369" s="224"/>
      <c r="Y369" s="296">
        <v>107396.85</v>
      </c>
      <c r="Z369" s="224"/>
      <c r="AA369" s="224"/>
      <c r="AB369" s="224"/>
      <c r="AC369" s="224"/>
      <c r="AD369" s="224"/>
      <c r="AE369" s="224"/>
      <c r="AF369" s="224"/>
      <c r="AG369" s="224"/>
      <c r="AH369" s="224"/>
      <c r="AI369" s="296">
        <v>74310.11</v>
      </c>
      <c r="AJ369" s="224"/>
      <c r="AK369" s="224"/>
      <c r="AL369" s="296">
        <v>0</v>
      </c>
      <c r="AM369" s="224"/>
      <c r="AN369" s="224"/>
      <c r="AO369" s="224"/>
      <c r="AP369" s="224"/>
      <c r="AQ369" s="224"/>
      <c r="AR369" s="224"/>
      <c r="AS369" s="296">
        <v>0</v>
      </c>
      <c r="AT369" s="224"/>
      <c r="AU369" s="224"/>
      <c r="AV369" s="296">
        <v>181706.96</v>
      </c>
      <c r="AW369" s="224"/>
      <c r="AX369" s="224"/>
    </row>
    <row r="370" spans="1:50" ht="11.45" customHeight="1" x14ac:dyDescent="0.25">
      <c r="A370" s="295" t="s">
        <v>1905</v>
      </c>
      <c r="B370" s="295"/>
      <c r="C370" s="224"/>
      <c r="D370" s="296">
        <v>0</v>
      </c>
      <c r="E370" s="224"/>
      <c r="F370" s="224"/>
      <c r="G370" s="296">
        <v>0</v>
      </c>
      <c r="H370" s="224"/>
      <c r="I370" s="224"/>
      <c r="J370" s="224"/>
      <c r="K370" s="224"/>
      <c r="L370" s="224"/>
      <c r="M370" s="224"/>
      <c r="N370" s="224"/>
      <c r="O370" s="296">
        <v>0</v>
      </c>
      <c r="P370" s="224"/>
      <c r="Q370" s="224"/>
      <c r="R370" s="296">
        <v>0</v>
      </c>
      <c r="S370" s="224"/>
      <c r="T370" s="224"/>
      <c r="U370" s="224"/>
      <c r="V370" s="224"/>
      <c r="W370" s="224"/>
      <c r="X370" s="224"/>
      <c r="Y370" s="296">
        <v>0</v>
      </c>
      <c r="Z370" s="224"/>
      <c r="AA370" s="224"/>
      <c r="AB370" s="224"/>
      <c r="AC370" s="224"/>
      <c r="AD370" s="224"/>
      <c r="AE370" s="224"/>
      <c r="AF370" s="224"/>
      <c r="AG370" s="224"/>
      <c r="AH370" s="224"/>
      <c r="AI370" s="296">
        <v>30280.93</v>
      </c>
      <c r="AJ370" s="224"/>
      <c r="AK370" s="224"/>
      <c r="AL370" s="296">
        <v>0</v>
      </c>
      <c r="AM370" s="224"/>
      <c r="AN370" s="224"/>
      <c r="AO370" s="224"/>
      <c r="AP370" s="224"/>
      <c r="AQ370" s="224"/>
      <c r="AR370" s="224"/>
      <c r="AS370" s="296">
        <v>0</v>
      </c>
      <c r="AT370" s="224"/>
      <c r="AU370" s="224"/>
      <c r="AV370" s="296">
        <v>30280.93</v>
      </c>
      <c r="AW370" s="224"/>
      <c r="AX370" s="224"/>
    </row>
    <row r="371" spans="1:50" ht="11.65" customHeight="1" x14ac:dyDescent="0.25">
      <c r="A371" s="295" t="s">
        <v>1906</v>
      </c>
      <c r="B371" s="295"/>
      <c r="C371" s="224"/>
      <c r="D371" s="296">
        <v>0</v>
      </c>
      <c r="E371" s="224"/>
      <c r="F371" s="224"/>
      <c r="G371" s="296">
        <v>0</v>
      </c>
      <c r="H371" s="224"/>
      <c r="I371" s="224"/>
      <c r="J371" s="224"/>
      <c r="K371" s="224"/>
      <c r="L371" s="224"/>
      <c r="M371" s="224"/>
      <c r="N371" s="224"/>
      <c r="O371" s="296">
        <v>0</v>
      </c>
      <c r="P371" s="224"/>
      <c r="Q371" s="224"/>
      <c r="R371" s="296">
        <v>124013.27</v>
      </c>
      <c r="S371" s="224"/>
      <c r="T371" s="224"/>
      <c r="U371" s="224"/>
      <c r="V371" s="224"/>
      <c r="W371" s="224"/>
      <c r="X371" s="224"/>
      <c r="Y371" s="296">
        <v>0</v>
      </c>
      <c r="Z371" s="224"/>
      <c r="AA371" s="224"/>
      <c r="AB371" s="224"/>
      <c r="AC371" s="224"/>
      <c r="AD371" s="224"/>
      <c r="AE371" s="224"/>
      <c r="AF371" s="224"/>
      <c r="AG371" s="224"/>
      <c r="AH371" s="224"/>
      <c r="AI371" s="296">
        <v>38358.699999999997</v>
      </c>
      <c r="AJ371" s="224"/>
      <c r="AK371" s="224"/>
      <c r="AL371" s="296">
        <v>0</v>
      </c>
      <c r="AM371" s="224"/>
      <c r="AN371" s="224"/>
      <c r="AO371" s="224"/>
      <c r="AP371" s="224"/>
      <c r="AQ371" s="224"/>
      <c r="AR371" s="224"/>
      <c r="AS371" s="296">
        <v>0</v>
      </c>
      <c r="AT371" s="224"/>
      <c r="AU371" s="224"/>
      <c r="AV371" s="296">
        <v>162371.97</v>
      </c>
      <c r="AW371" s="224"/>
      <c r="AX371" s="224"/>
    </row>
    <row r="372" spans="1:50" ht="11.45" customHeight="1" x14ac:dyDescent="0.25">
      <c r="A372" s="295" t="s">
        <v>1907</v>
      </c>
      <c r="B372" s="295"/>
      <c r="C372" s="224"/>
      <c r="D372" s="296">
        <v>0</v>
      </c>
      <c r="E372" s="224"/>
      <c r="F372" s="224"/>
      <c r="G372" s="296">
        <v>0</v>
      </c>
      <c r="H372" s="224"/>
      <c r="I372" s="224"/>
      <c r="J372" s="224"/>
      <c r="K372" s="224"/>
      <c r="L372" s="224"/>
      <c r="M372" s="224"/>
      <c r="N372" s="224"/>
      <c r="O372" s="296">
        <v>0</v>
      </c>
      <c r="P372" s="224"/>
      <c r="Q372" s="224"/>
      <c r="R372" s="296">
        <v>0</v>
      </c>
      <c r="S372" s="224"/>
      <c r="T372" s="224"/>
      <c r="U372" s="224"/>
      <c r="V372" s="224"/>
      <c r="W372" s="224"/>
      <c r="X372" s="224"/>
      <c r="Y372" s="296">
        <v>0</v>
      </c>
      <c r="Z372" s="224"/>
      <c r="AA372" s="224"/>
      <c r="AB372" s="224"/>
      <c r="AC372" s="224"/>
      <c r="AD372" s="224"/>
      <c r="AE372" s="224"/>
      <c r="AF372" s="224"/>
      <c r="AG372" s="224"/>
      <c r="AH372" s="224"/>
      <c r="AI372" s="296">
        <v>242076.17</v>
      </c>
      <c r="AJ372" s="224"/>
      <c r="AK372" s="224"/>
      <c r="AL372" s="296">
        <v>0</v>
      </c>
      <c r="AM372" s="224"/>
      <c r="AN372" s="224"/>
      <c r="AO372" s="224"/>
      <c r="AP372" s="224"/>
      <c r="AQ372" s="224"/>
      <c r="AR372" s="224"/>
      <c r="AS372" s="296">
        <v>0</v>
      </c>
      <c r="AT372" s="224"/>
      <c r="AU372" s="224"/>
      <c r="AV372" s="296">
        <v>242076.17</v>
      </c>
      <c r="AW372" s="224"/>
      <c r="AX372" s="224"/>
    </row>
    <row r="373" spans="1:50" ht="11.65" customHeight="1" x14ac:dyDescent="0.25">
      <c r="A373" s="295" t="s">
        <v>1908</v>
      </c>
      <c r="B373" s="295"/>
      <c r="C373" s="224"/>
      <c r="D373" s="296">
        <v>0</v>
      </c>
      <c r="E373" s="224"/>
      <c r="F373" s="224"/>
      <c r="G373" s="296">
        <v>0</v>
      </c>
      <c r="H373" s="224"/>
      <c r="I373" s="224"/>
      <c r="J373" s="224"/>
      <c r="K373" s="224"/>
      <c r="L373" s="224"/>
      <c r="M373" s="224"/>
      <c r="N373" s="224"/>
      <c r="O373" s="296">
        <v>0</v>
      </c>
      <c r="P373" s="224"/>
      <c r="Q373" s="224"/>
      <c r="R373" s="296">
        <v>0</v>
      </c>
      <c r="S373" s="224"/>
      <c r="T373" s="224"/>
      <c r="U373" s="224"/>
      <c r="V373" s="224"/>
      <c r="W373" s="224"/>
      <c r="X373" s="224"/>
      <c r="Y373" s="296">
        <v>265575.38</v>
      </c>
      <c r="Z373" s="224"/>
      <c r="AA373" s="224"/>
      <c r="AB373" s="224"/>
      <c r="AC373" s="224"/>
      <c r="AD373" s="224"/>
      <c r="AE373" s="224"/>
      <c r="AF373" s="224"/>
      <c r="AG373" s="224"/>
      <c r="AH373" s="224"/>
      <c r="AI373" s="296">
        <v>118022.51</v>
      </c>
      <c r="AJ373" s="224"/>
      <c r="AK373" s="224"/>
      <c r="AL373" s="296">
        <v>0</v>
      </c>
      <c r="AM373" s="224"/>
      <c r="AN373" s="224"/>
      <c r="AO373" s="224"/>
      <c r="AP373" s="224"/>
      <c r="AQ373" s="224"/>
      <c r="AR373" s="224"/>
      <c r="AS373" s="296">
        <v>0</v>
      </c>
      <c r="AT373" s="224"/>
      <c r="AU373" s="224"/>
      <c r="AV373" s="296">
        <v>383597.89</v>
      </c>
      <c r="AW373" s="224"/>
      <c r="AX373" s="224"/>
    </row>
    <row r="374" spans="1:50" ht="11.45" customHeight="1" x14ac:dyDescent="0.25">
      <c r="A374" s="295" t="s">
        <v>1909</v>
      </c>
      <c r="B374" s="295"/>
      <c r="C374" s="224"/>
      <c r="D374" s="296">
        <v>0</v>
      </c>
      <c r="E374" s="224"/>
      <c r="F374" s="224"/>
      <c r="G374" s="296">
        <v>0</v>
      </c>
      <c r="H374" s="224"/>
      <c r="I374" s="224"/>
      <c r="J374" s="224"/>
      <c r="K374" s="224"/>
      <c r="L374" s="224"/>
      <c r="M374" s="224"/>
      <c r="N374" s="224"/>
      <c r="O374" s="296">
        <v>0</v>
      </c>
      <c r="P374" s="224"/>
      <c r="Q374" s="224"/>
      <c r="R374" s="296">
        <v>85492.85</v>
      </c>
      <c r="S374" s="224"/>
      <c r="T374" s="224"/>
      <c r="U374" s="224"/>
      <c r="V374" s="224"/>
      <c r="W374" s="224"/>
      <c r="X374" s="224"/>
      <c r="Y374" s="296">
        <v>0</v>
      </c>
      <c r="Z374" s="224"/>
      <c r="AA374" s="224"/>
      <c r="AB374" s="224"/>
      <c r="AC374" s="224"/>
      <c r="AD374" s="224"/>
      <c r="AE374" s="224"/>
      <c r="AF374" s="224"/>
      <c r="AG374" s="224"/>
      <c r="AH374" s="224"/>
      <c r="AI374" s="296">
        <v>186628.15</v>
      </c>
      <c r="AJ374" s="224"/>
      <c r="AK374" s="224"/>
      <c r="AL374" s="296">
        <v>0</v>
      </c>
      <c r="AM374" s="224"/>
      <c r="AN374" s="224"/>
      <c r="AO374" s="224"/>
      <c r="AP374" s="224"/>
      <c r="AQ374" s="224"/>
      <c r="AR374" s="224"/>
      <c r="AS374" s="296">
        <v>0</v>
      </c>
      <c r="AT374" s="224"/>
      <c r="AU374" s="224"/>
      <c r="AV374" s="296">
        <v>272121</v>
      </c>
      <c r="AW374" s="224"/>
      <c r="AX374" s="224"/>
    </row>
    <row r="375" spans="1:50" ht="11.45" customHeight="1" x14ac:dyDescent="0.25">
      <c r="A375" s="295" t="s">
        <v>1910</v>
      </c>
      <c r="B375" s="295"/>
      <c r="C375" s="224"/>
      <c r="D375" s="296">
        <v>0</v>
      </c>
      <c r="E375" s="224"/>
      <c r="F375" s="224"/>
      <c r="G375" s="296">
        <v>0</v>
      </c>
      <c r="H375" s="224"/>
      <c r="I375" s="224"/>
      <c r="J375" s="224"/>
      <c r="K375" s="224"/>
      <c r="L375" s="224"/>
      <c r="M375" s="224"/>
      <c r="N375" s="224"/>
      <c r="O375" s="296">
        <v>0</v>
      </c>
      <c r="P375" s="224"/>
      <c r="Q375" s="224"/>
      <c r="R375" s="296">
        <v>0</v>
      </c>
      <c r="S375" s="224"/>
      <c r="T375" s="224"/>
      <c r="U375" s="224"/>
      <c r="V375" s="224"/>
      <c r="W375" s="224"/>
      <c r="X375" s="224"/>
      <c r="Y375" s="296">
        <v>0</v>
      </c>
      <c r="Z375" s="224"/>
      <c r="AA375" s="224"/>
      <c r="AB375" s="224"/>
      <c r="AC375" s="224"/>
      <c r="AD375" s="224"/>
      <c r="AE375" s="224"/>
      <c r="AF375" s="224"/>
      <c r="AG375" s="224"/>
      <c r="AH375" s="224"/>
      <c r="AI375" s="296">
        <v>566769.51</v>
      </c>
      <c r="AJ375" s="224"/>
      <c r="AK375" s="224"/>
      <c r="AL375" s="296">
        <v>0</v>
      </c>
      <c r="AM375" s="224"/>
      <c r="AN375" s="224"/>
      <c r="AO375" s="224"/>
      <c r="AP375" s="224"/>
      <c r="AQ375" s="224"/>
      <c r="AR375" s="224"/>
      <c r="AS375" s="296">
        <v>0</v>
      </c>
      <c r="AT375" s="224"/>
      <c r="AU375" s="224"/>
      <c r="AV375" s="296">
        <v>566769.51</v>
      </c>
      <c r="AW375" s="224"/>
      <c r="AX375" s="224"/>
    </row>
    <row r="376" spans="1:50" ht="11.65" customHeight="1" x14ac:dyDescent="0.25">
      <c r="A376" s="295" t="s">
        <v>1911</v>
      </c>
      <c r="B376" s="295"/>
      <c r="C376" s="224"/>
      <c r="D376" s="296">
        <v>0</v>
      </c>
      <c r="E376" s="224"/>
      <c r="F376" s="224"/>
      <c r="G376" s="296">
        <v>0</v>
      </c>
      <c r="H376" s="224"/>
      <c r="I376" s="224"/>
      <c r="J376" s="224"/>
      <c r="K376" s="224"/>
      <c r="L376" s="224"/>
      <c r="M376" s="224"/>
      <c r="N376" s="224"/>
      <c r="O376" s="296">
        <v>0</v>
      </c>
      <c r="P376" s="224"/>
      <c r="Q376" s="224"/>
      <c r="R376" s="296">
        <v>0</v>
      </c>
      <c r="S376" s="224"/>
      <c r="T376" s="224"/>
      <c r="U376" s="224"/>
      <c r="V376" s="224"/>
      <c r="W376" s="224"/>
      <c r="X376" s="224"/>
      <c r="Y376" s="296">
        <v>468954.3</v>
      </c>
      <c r="Z376" s="224"/>
      <c r="AA376" s="224"/>
      <c r="AB376" s="224"/>
      <c r="AC376" s="224"/>
      <c r="AD376" s="224"/>
      <c r="AE376" s="224"/>
      <c r="AF376" s="224"/>
      <c r="AG376" s="224"/>
      <c r="AH376" s="224"/>
      <c r="AI376" s="296">
        <v>224044.76</v>
      </c>
      <c r="AJ376" s="224"/>
      <c r="AK376" s="224"/>
      <c r="AL376" s="296">
        <v>0</v>
      </c>
      <c r="AM376" s="224"/>
      <c r="AN376" s="224"/>
      <c r="AO376" s="224"/>
      <c r="AP376" s="224"/>
      <c r="AQ376" s="224"/>
      <c r="AR376" s="224"/>
      <c r="AS376" s="296">
        <v>0</v>
      </c>
      <c r="AT376" s="224"/>
      <c r="AU376" s="224"/>
      <c r="AV376" s="296">
        <v>692999.06</v>
      </c>
      <c r="AW376" s="224"/>
      <c r="AX376" s="224"/>
    </row>
    <row r="377" spans="1:50" ht="11.45" customHeight="1" x14ac:dyDescent="0.25">
      <c r="A377" s="295" t="s">
        <v>1912</v>
      </c>
      <c r="B377" s="295"/>
      <c r="C377" s="224"/>
      <c r="D377" s="296">
        <v>0</v>
      </c>
      <c r="E377" s="224"/>
      <c r="F377" s="224"/>
      <c r="G377" s="296">
        <v>0</v>
      </c>
      <c r="H377" s="224"/>
      <c r="I377" s="224"/>
      <c r="J377" s="224"/>
      <c r="K377" s="224"/>
      <c r="L377" s="224"/>
      <c r="M377" s="224"/>
      <c r="N377" s="224"/>
      <c r="O377" s="296">
        <v>0</v>
      </c>
      <c r="P377" s="224"/>
      <c r="Q377" s="224"/>
      <c r="R377" s="296">
        <v>0</v>
      </c>
      <c r="S377" s="224"/>
      <c r="T377" s="224"/>
      <c r="U377" s="224"/>
      <c r="V377" s="224"/>
      <c r="W377" s="224"/>
      <c r="X377" s="224"/>
      <c r="Y377" s="296">
        <v>0</v>
      </c>
      <c r="Z377" s="224"/>
      <c r="AA377" s="224"/>
      <c r="AB377" s="224"/>
      <c r="AC377" s="224"/>
      <c r="AD377" s="224"/>
      <c r="AE377" s="224"/>
      <c r="AF377" s="224"/>
      <c r="AG377" s="224"/>
      <c r="AH377" s="224"/>
      <c r="AI377" s="296">
        <v>813245.38</v>
      </c>
      <c r="AJ377" s="224"/>
      <c r="AK377" s="224"/>
      <c r="AL377" s="296">
        <v>0</v>
      </c>
      <c r="AM377" s="224"/>
      <c r="AN377" s="224"/>
      <c r="AO377" s="224"/>
      <c r="AP377" s="224"/>
      <c r="AQ377" s="224"/>
      <c r="AR377" s="224"/>
      <c r="AS377" s="296">
        <v>0</v>
      </c>
      <c r="AT377" s="224"/>
      <c r="AU377" s="224"/>
      <c r="AV377" s="296">
        <v>813245.38</v>
      </c>
      <c r="AW377" s="224"/>
      <c r="AX377" s="224"/>
    </row>
    <row r="378" spans="1:50" ht="11.65" customHeight="1" x14ac:dyDescent="0.25">
      <c r="A378" s="295" t="s">
        <v>1913</v>
      </c>
      <c r="B378" s="295"/>
      <c r="C378" s="224"/>
      <c r="D378" s="296">
        <v>0</v>
      </c>
      <c r="E378" s="224"/>
      <c r="F378" s="224"/>
      <c r="G378" s="296">
        <v>0</v>
      </c>
      <c r="H378" s="224"/>
      <c r="I378" s="224"/>
      <c r="J378" s="224"/>
      <c r="K378" s="224"/>
      <c r="L378" s="224"/>
      <c r="M378" s="224"/>
      <c r="N378" s="224"/>
      <c r="O378" s="296">
        <v>0</v>
      </c>
      <c r="P378" s="224"/>
      <c r="Q378" s="224"/>
      <c r="R378" s="296">
        <v>0</v>
      </c>
      <c r="S378" s="224"/>
      <c r="T378" s="224"/>
      <c r="U378" s="224"/>
      <c r="V378" s="224"/>
      <c r="W378" s="224"/>
      <c r="X378" s="224"/>
      <c r="Y378" s="296">
        <v>0</v>
      </c>
      <c r="Z378" s="224"/>
      <c r="AA378" s="224"/>
      <c r="AB378" s="224"/>
      <c r="AC378" s="224"/>
      <c r="AD378" s="224"/>
      <c r="AE378" s="224"/>
      <c r="AF378" s="224"/>
      <c r="AG378" s="224"/>
      <c r="AH378" s="224"/>
      <c r="AI378" s="296">
        <v>55298.97</v>
      </c>
      <c r="AJ378" s="224"/>
      <c r="AK378" s="224"/>
      <c r="AL378" s="296">
        <v>0</v>
      </c>
      <c r="AM378" s="224"/>
      <c r="AN378" s="224"/>
      <c r="AO378" s="224"/>
      <c r="AP378" s="224"/>
      <c r="AQ378" s="224"/>
      <c r="AR378" s="224"/>
      <c r="AS378" s="296">
        <v>0</v>
      </c>
      <c r="AT378" s="224"/>
      <c r="AU378" s="224"/>
      <c r="AV378" s="296">
        <v>55298.97</v>
      </c>
      <c r="AW378" s="224"/>
      <c r="AX378" s="224"/>
    </row>
    <row r="379" spans="1:50" ht="11.45" customHeight="1" x14ac:dyDescent="0.25">
      <c r="A379" s="295" t="s">
        <v>1914</v>
      </c>
      <c r="B379" s="295"/>
      <c r="C379" s="224"/>
      <c r="D379" s="296">
        <v>0</v>
      </c>
      <c r="E379" s="224"/>
      <c r="F379" s="224"/>
      <c r="G379" s="296">
        <v>0</v>
      </c>
      <c r="H379" s="224"/>
      <c r="I379" s="224"/>
      <c r="J379" s="224"/>
      <c r="K379" s="224"/>
      <c r="L379" s="224"/>
      <c r="M379" s="224"/>
      <c r="N379" s="224"/>
      <c r="O379" s="296">
        <v>0</v>
      </c>
      <c r="P379" s="224"/>
      <c r="Q379" s="224"/>
      <c r="R379" s="296">
        <v>0</v>
      </c>
      <c r="S379" s="224"/>
      <c r="T379" s="224"/>
      <c r="U379" s="224"/>
      <c r="V379" s="224"/>
      <c r="W379" s="224"/>
      <c r="X379" s="224"/>
      <c r="Y379" s="296">
        <v>0</v>
      </c>
      <c r="Z379" s="224"/>
      <c r="AA379" s="224"/>
      <c r="AB379" s="224"/>
      <c r="AC379" s="224"/>
      <c r="AD379" s="224"/>
      <c r="AE379" s="224"/>
      <c r="AF379" s="224"/>
      <c r="AG379" s="224"/>
      <c r="AH379" s="224"/>
      <c r="AI379" s="296">
        <v>646036.94999999995</v>
      </c>
      <c r="AJ379" s="224"/>
      <c r="AK379" s="224"/>
      <c r="AL379" s="296">
        <v>0</v>
      </c>
      <c r="AM379" s="224"/>
      <c r="AN379" s="224"/>
      <c r="AO379" s="224"/>
      <c r="AP379" s="224"/>
      <c r="AQ379" s="224"/>
      <c r="AR379" s="224"/>
      <c r="AS379" s="296">
        <v>0</v>
      </c>
      <c r="AT379" s="224"/>
      <c r="AU379" s="224"/>
      <c r="AV379" s="296">
        <v>646036.94999999995</v>
      </c>
      <c r="AW379" s="224"/>
      <c r="AX379" s="224"/>
    </row>
    <row r="380" spans="1:50" ht="11.45" customHeight="1" x14ac:dyDescent="0.25">
      <c r="A380" s="295" t="s">
        <v>1915</v>
      </c>
      <c r="B380" s="295"/>
      <c r="C380" s="224"/>
      <c r="D380" s="296">
        <v>0</v>
      </c>
      <c r="E380" s="224"/>
      <c r="F380" s="224"/>
      <c r="G380" s="296">
        <v>0</v>
      </c>
      <c r="H380" s="224"/>
      <c r="I380" s="224"/>
      <c r="J380" s="224"/>
      <c r="K380" s="224"/>
      <c r="L380" s="224"/>
      <c r="M380" s="224"/>
      <c r="N380" s="224"/>
      <c r="O380" s="296">
        <v>0</v>
      </c>
      <c r="P380" s="224"/>
      <c r="Q380" s="224"/>
      <c r="R380" s="296">
        <v>0</v>
      </c>
      <c r="S380" s="224"/>
      <c r="T380" s="224"/>
      <c r="U380" s="224"/>
      <c r="V380" s="224"/>
      <c r="W380" s="224"/>
      <c r="X380" s="224"/>
      <c r="Y380" s="296">
        <v>0</v>
      </c>
      <c r="Z380" s="224"/>
      <c r="AA380" s="224"/>
      <c r="AB380" s="224"/>
      <c r="AC380" s="224"/>
      <c r="AD380" s="224"/>
      <c r="AE380" s="224"/>
      <c r="AF380" s="224"/>
      <c r="AG380" s="224"/>
      <c r="AH380" s="224"/>
      <c r="AI380" s="296">
        <v>0</v>
      </c>
      <c r="AJ380" s="224"/>
      <c r="AK380" s="224"/>
      <c r="AL380" s="296">
        <v>0</v>
      </c>
      <c r="AM380" s="224"/>
      <c r="AN380" s="224"/>
      <c r="AO380" s="224"/>
      <c r="AP380" s="224"/>
      <c r="AQ380" s="224"/>
      <c r="AR380" s="224"/>
      <c r="AS380" s="296">
        <v>0</v>
      </c>
      <c r="AT380" s="224"/>
      <c r="AU380" s="224"/>
      <c r="AV380" s="296">
        <v>0</v>
      </c>
      <c r="AW380" s="224"/>
      <c r="AX380" s="224"/>
    </row>
    <row r="381" spans="1:50" ht="11.65" customHeight="1" x14ac:dyDescent="0.25">
      <c r="A381" s="295" t="s">
        <v>1916</v>
      </c>
      <c r="B381" s="295"/>
      <c r="C381" s="224"/>
      <c r="D381" s="296">
        <v>0</v>
      </c>
      <c r="E381" s="224"/>
      <c r="F381" s="224"/>
      <c r="G381" s="296">
        <v>0</v>
      </c>
      <c r="H381" s="224"/>
      <c r="I381" s="224"/>
      <c r="J381" s="224"/>
      <c r="K381" s="224"/>
      <c r="L381" s="224"/>
      <c r="M381" s="224"/>
      <c r="N381" s="224"/>
      <c r="O381" s="296">
        <v>0</v>
      </c>
      <c r="P381" s="224"/>
      <c r="Q381" s="224"/>
      <c r="R381" s="296">
        <v>0</v>
      </c>
      <c r="S381" s="224"/>
      <c r="T381" s="224"/>
      <c r="U381" s="224"/>
      <c r="V381" s="224"/>
      <c r="W381" s="224"/>
      <c r="X381" s="224"/>
      <c r="Y381" s="296">
        <v>880611.04</v>
      </c>
      <c r="Z381" s="224"/>
      <c r="AA381" s="224"/>
      <c r="AB381" s="224"/>
      <c r="AC381" s="224"/>
      <c r="AD381" s="224"/>
      <c r="AE381" s="224"/>
      <c r="AF381" s="224"/>
      <c r="AG381" s="224"/>
      <c r="AH381" s="224"/>
      <c r="AI381" s="296">
        <v>0</v>
      </c>
      <c r="AJ381" s="224"/>
      <c r="AK381" s="224"/>
      <c r="AL381" s="296">
        <v>0</v>
      </c>
      <c r="AM381" s="224"/>
      <c r="AN381" s="224"/>
      <c r="AO381" s="224"/>
      <c r="AP381" s="224"/>
      <c r="AQ381" s="224"/>
      <c r="AR381" s="224"/>
      <c r="AS381" s="296">
        <v>0</v>
      </c>
      <c r="AT381" s="224"/>
      <c r="AU381" s="224"/>
      <c r="AV381" s="296">
        <v>880611.04</v>
      </c>
      <c r="AW381" s="224"/>
      <c r="AX381" s="224"/>
    </row>
    <row r="382" spans="1:50" ht="11.45" customHeight="1" x14ac:dyDescent="0.25">
      <c r="A382" s="295" t="s">
        <v>1917</v>
      </c>
      <c r="B382" s="295"/>
      <c r="C382" s="224"/>
      <c r="D382" s="296">
        <v>0</v>
      </c>
      <c r="E382" s="224"/>
      <c r="F382" s="224"/>
      <c r="G382" s="296">
        <v>1323262</v>
      </c>
      <c r="H382" s="224"/>
      <c r="I382" s="224"/>
      <c r="J382" s="224"/>
      <c r="K382" s="224"/>
      <c r="L382" s="224"/>
      <c r="M382" s="224"/>
      <c r="N382" s="224"/>
      <c r="O382" s="296">
        <v>0</v>
      </c>
      <c r="P382" s="224"/>
      <c r="Q382" s="224"/>
      <c r="R382" s="296">
        <v>0</v>
      </c>
      <c r="S382" s="224"/>
      <c r="T382" s="224"/>
      <c r="U382" s="224"/>
      <c r="V382" s="224"/>
      <c r="W382" s="224"/>
      <c r="X382" s="224"/>
      <c r="Y382" s="296">
        <v>597317.63</v>
      </c>
      <c r="Z382" s="224"/>
      <c r="AA382" s="224"/>
      <c r="AB382" s="224"/>
      <c r="AC382" s="224"/>
      <c r="AD382" s="224"/>
      <c r="AE382" s="224"/>
      <c r="AF382" s="224"/>
      <c r="AG382" s="224"/>
      <c r="AH382" s="224"/>
      <c r="AI382" s="296">
        <v>0</v>
      </c>
      <c r="AJ382" s="224"/>
      <c r="AK382" s="224"/>
      <c r="AL382" s="296">
        <v>0</v>
      </c>
      <c r="AM382" s="224"/>
      <c r="AN382" s="224"/>
      <c r="AO382" s="224"/>
      <c r="AP382" s="224"/>
      <c r="AQ382" s="224"/>
      <c r="AR382" s="224"/>
      <c r="AS382" s="296">
        <v>0</v>
      </c>
      <c r="AT382" s="224"/>
      <c r="AU382" s="224"/>
      <c r="AV382" s="296">
        <v>1920579.63</v>
      </c>
      <c r="AW382" s="224"/>
      <c r="AX382" s="224"/>
    </row>
    <row r="383" spans="1:50" ht="11.65" customHeight="1" thickBot="1" x14ac:dyDescent="0.3">
      <c r="A383" s="298" t="s">
        <v>259</v>
      </c>
      <c r="B383" s="298"/>
      <c r="C383" s="224"/>
      <c r="D383" s="301">
        <v>0</v>
      </c>
      <c r="E383" s="277"/>
      <c r="F383" s="277"/>
      <c r="G383" s="301">
        <v>1323262</v>
      </c>
      <c r="H383" s="277"/>
      <c r="I383" s="277"/>
      <c r="J383" s="277"/>
      <c r="K383" s="277"/>
      <c r="L383" s="277"/>
      <c r="M383" s="277"/>
      <c r="N383" s="277"/>
      <c r="O383" s="301">
        <v>0</v>
      </c>
      <c r="P383" s="277"/>
      <c r="Q383" s="277"/>
      <c r="R383" s="301">
        <v>209506.12</v>
      </c>
      <c r="S383" s="277"/>
      <c r="T383" s="277"/>
      <c r="U383" s="277"/>
      <c r="V383" s="277"/>
      <c r="W383" s="277"/>
      <c r="X383" s="277"/>
      <c r="Y383" s="301">
        <v>2319855.2000000002</v>
      </c>
      <c r="Z383" s="277"/>
      <c r="AA383" s="277"/>
      <c r="AB383" s="277"/>
      <c r="AC383" s="277"/>
      <c r="AD383" s="277"/>
      <c r="AE383" s="277"/>
      <c r="AF383" s="277"/>
      <c r="AG383" s="277"/>
      <c r="AH383" s="277"/>
      <c r="AI383" s="301">
        <v>2995072.14</v>
      </c>
      <c r="AJ383" s="277"/>
      <c r="AK383" s="277"/>
      <c r="AL383" s="301">
        <v>0</v>
      </c>
      <c r="AM383" s="277"/>
      <c r="AN383" s="277"/>
      <c r="AO383" s="277"/>
      <c r="AP383" s="277"/>
      <c r="AQ383" s="277"/>
      <c r="AR383" s="277"/>
      <c r="AS383" s="301">
        <v>0</v>
      </c>
      <c r="AT383" s="277"/>
      <c r="AU383" s="277"/>
      <c r="AV383" s="301">
        <v>6847695.46</v>
      </c>
      <c r="AW383" s="277"/>
      <c r="AX383" s="277"/>
    </row>
    <row r="384" spans="1:50" ht="18" customHeight="1" thickTop="1" x14ac:dyDescent="0.25">
      <c r="A384" s="298" t="s">
        <v>1636</v>
      </c>
      <c r="B384" s="298"/>
      <c r="C384" s="224"/>
      <c r="D384" s="299" t="s">
        <v>1636</v>
      </c>
      <c r="E384" s="300"/>
      <c r="F384" s="300"/>
      <c r="G384" s="299" t="s">
        <v>1636</v>
      </c>
      <c r="H384" s="300"/>
      <c r="I384" s="300"/>
      <c r="J384" s="300"/>
      <c r="K384" s="300"/>
      <c r="L384" s="300"/>
      <c r="M384" s="300"/>
      <c r="N384" s="300"/>
      <c r="O384" s="299" t="s">
        <v>1636</v>
      </c>
      <c r="P384" s="300"/>
      <c r="Q384" s="300"/>
      <c r="R384" s="299" t="s">
        <v>1636</v>
      </c>
      <c r="S384" s="300"/>
      <c r="T384" s="300"/>
      <c r="U384" s="300"/>
      <c r="V384" s="300"/>
      <c r="W384" s="300"/>
      <c r="X384" s="300"/>
      <c r="Y384" s="299" t="s">
        <v>1636</v>
      </c>
      <c r="Z384" s="300"/>
      <c r="AA384" s="300"/>
      <c r="AB384" s="300"/>
      <c r="AC384" s="300"/>
      <c r="AD384" s="300"/>
      <c r="AE384" s="300"/>
      <c r="AF384" s="300"/>
      <c r="AG384" s="300"/>
      <c r="AH384" s="300"/>
      <c r="AI384" s="299" t="s">
        <v>1636</v>
      </c>
      <c r="AJ384" s="300"/>
      <c r="AK384" s="300"/>
      <c r="AL384" s="299" t="s">
        <v>1636</v>
      </c>
      <c r="AM384" s="300"/>
      <c r="AN384" s="300"/>
      <c r="AO384" s="300"/>
      <c r="AP384" s="300"/>
      <c r="AQ384" s="300"/>
      <c r="AR384" s="300"/>
      <c r="AS384" s="299" t="s">
        <v>1636</v>
      </c>
      <c r="AT384" s="300"/>
      <c r="AU384" s="300"/>
      <c r="AV384" s="299" t="s">
        <v>1636</v>
      </c>
      <c r="AW384" s="300"/>
      <c r="AX384" s="300"/>
    </row>
    <row r="385" spans="1:53" ht="0" hidden="1" customHeight="1" x14ac:dyDescent="0.25"/>
    <row r="386" spans="1:53" ht="19.7" customHeight="1" x14ac:dyDescent="0.25"/>
    <row r="387" spans="1:53" ht="18" customHeight="1" x14ac:dyDescent="0.25">
      <c r="A387" s="297" t="s">
        <v>1920</v>
      </c>
      <c r="B387" s="297"/>
      <c r="C387" s="224"/>
      <c r="D387" s="224"/>
      <c r="E387" s="224"/>
      <c r="F387" s="224"/>
      <c r="G387" s="224"/>
      <c r="H387" s="335" t="s">
        <v>1636</v>
      </c>
      <c r="I387" s="224"/>
      <c r="J387" s="224"/>
      <c r="K387" s="224"/>
      <c r="L387" s="224"/>
      <c r="M387" s="224"/>
      <c r="N387" s="224"/>
      <c r="O387" s="224"/>
      <c r="P387" s="335" t="s">
        <v>1636</v>
      </c>
      <c r="Q387" s="224"/>
      <c r="R387" s="224"/>
      <c r="S387" s="335" t="s">
        <v>1636</v>
      </c>
      <c r="T387" s="224"/>
      <c r="U387" s="224"/>
      <c r="V387" s="224"/>
      <c r="W387" s="224"/>
      <c r="X387" s="224"/>
      <c r="Y387" s="224"/>
      <c r="Z387" s="335" t="s">
        <v>1636</v>
      </c>
      <c r="AA387" s="224"/>
      <c r="AB387" s="224"/>
      <c r="AC387" s="224"/>
      <c r="AD387" s="224"/>
      <c r="AE387" s="224"/>
      <c r="AF387" s="335" t="s">
        <v>1636</v>
      </c>
      <c r="AG387" s="224"/>
      <c r="AH387" s="224"/>
      <c r="AI387" s="224"/>
      <c r="AJ387" s="224"/>
      <c r="AK387" s="335" t="s">
        <v>1636</v>
      </c>
      <c r="AL387" s="224"/>
      <c r="AM387" s="224"/>
      <c r="AN387" s="224"/>
      <c r="AO387" s="335" t="s">
        <v>1636</v>
      </c>
      <c r="AP387" s="224"/>
      <c r="AQ387" s="224"/>
      <c r="AR387" s="224"/>
      <c r="AS387" s="224"/>
      <c r="AT387" s="224"/>
      <c r="AU387" s="224"/>
      <c r="AV387" s="224"/>
      <c r="AW387" s="224"/>
      <c r="AX387" s="335" t="s">
        <v>1636</v>
      </c>
      <c r="AY387" s="224"/>
      <c r="AZ387" s="224"/>
      <c r="BA387" s="224"/>
    </row>
    <row r="388" spans="1:53" ht="14.45" customHeight="1" x14ac:dyDescent="0.25">
      <c r="A388" s="293" t="s">
        <v>1903</v>
      </c>
      <c r="B388" s="293"/>
      <c r="C388" s="224"/>
      <c r="D388" s="224"/>
      <c r="E388" s="224"/>
      <c r="F388" s="224"/>
      <c r="G388" s="224"/>
      <c r="H388" s="293" t="s">
        <v>1636</v>
      </c>
      <c r="I388" s="224"/>
      <c r="J388" s="224"/>
      <c r="K388" s="224"/>
      <c r="L388" s="224"/>
      <c r="M388" s="224"/>
      <c r="N388" s="224"/>
      <c r="O388" s="224"/>
      <c r="P388" s="293" t="s">
        <v>1636</v>
      </c>
      <c r="Q388" s="224"/>
      <c r="R388" s="224"/>
      <c r="S388" s="293" t="s">
        <v>1636</v>
      </c>
      <c r="T388" s="224"/>
      <c r="U388" s="224"/>
      <c r="V388" s="224"/>
      <c r="W388" s="224"/>
      <c r="X388" s="224"/>
      <c r="Y388" s="224"/>
      <c r="Z388" s="293" t="s">
        <v>1636</v>
      </c>
      <c r="AA388" s="224"/>
      <c r="AB388" s="224"/>
      <c r="AC388" s="224"/>
      <c r="AD388" s="224"/>
      <c r="AE388" s="224"/>
      <c r="AF388" s="293" t="s">
        <v>1636</v>
      </c>
      <c r="AG388" s="224"/>
      <c r="AH388" s="224"/>
      <c r="AI388" s="224"/>
      <c r="AJ388" s="224"/>
      <c r="AK388" s="293" t="s">
        <v>1636</v>
      </c>
      <c r="AL388" s="224"/>
      <c r="AM388" s="224"/>
      <c r="AN388" s="224"/>
      <c r="AO388" s="293" t="s">
        <v>1636</v>
      </c>
      <c r="AP388" s="224"/>
      <c r="AQ388" s="224"/>
      <c r="AR388" s="224"/>
      <c r="AS388" s="224"/>
      <c r="AT388" s="224"/>
      <c r="AU388" s="224"/>
      <c r="AV388" s="224"/>
      <c r="AW388" s="224"/>
      <c r="AX388" s="293" t="s">
        <v>1636</v>
      </c>
      <c r="AY388" s="224"/>
      <c r="AZ388" s="224"/>
      <c r="BA388" s="224"/>
    </row>
    <row r="389" spans="1:53" ht="18" customHeight="1" x14ac:dyDescent="0.25">
      <c r="A389" s="293" t="s">
        <v>1636</v>
      </c>
      <c r="B389" s="293"/>
      <c r="C389" s="224"/>
      <c r="D389" s="224"/>
      <c r="E389" s="224"/>
      <c r="F389" s="224"/>
      <c r="G389" s="224"/>
      <c r="H389" s="294" t="s">
        <v>1839</v>
      </c>
      <c r="I389" s="224"/>
      <c r="J389" s="224"/>
      <c r="K389" s="224"/>
      <c r="L389" s="224"/>
      <c r="M389" s="224"/>
      <c r="N389" s="224"/>
      <c r="O389" s="224"/>
      <c r="P389" s="294" t="s">
        <v>1840</v>
      </c>
      <c r="Q389" s="224"/>
      <c r="R389" s="224"/>
      <c r="S389" s="294" t="s">
        <v>1841</v>
      </c>
      <c r="T389" s="224"/>
      <c r="U389" s="224"/>
      <c r="V389" s="224"/>
      <c r="W389" s="224"/>
      <c r="X389" s="224"/>
      <c r="Y389" s="224"/>
      <c r="Z389" s="294" t="s">
        <v>1842</v>
      </c>
      <c r="AA389" s="224"/>
      <c r="AB389" s="224"/>
      <c r="AC389" s="224"/>
      <c r="AD389" s="224"/>
      <c r="AE389" s="224"/>
      <c r="AF389" s="294" t="s">
        <v>1843</v>
      </c>
      <c r="AG389" s="224"/>
      <c r="AH389" s="224"/>
      <c r="AI389" s="224"/>
      <c r="AJ389" s="224"/>
      <c r="AK389" s="294" t="s">
        <v>1844</v>
      </c>
      <c r="AL389" s="224"/>
      <c r="AM389" s="224"/>
      <c r="AN389" s="224"/>
      <c r="AO389" s="294" t="s">
        <v>1838</v>
      </c>
      <c r="AP389" s="224"/>
      <c r="AQ389" s="224"/>
      <c r="AR389" s="224"/>
      <c r="AS389" s="224"/>
      <c r="AT389" s="224"/>
      <c r="AU389" s="224"/>
      <c r="AV389" s="224"/>
      <c r="AW389" s="224"/>
      <c r="AX389" s="294" t="s">
        <v>259</v>
      </c>
      <c r="AY389" s="224"/>
      <c r="AZ389" s="224"/>
      <c r="BA389" s="224"/>
    </row>
    <row r="390" spans="1:53" ht="10.9" customHeight="1" x14ac:dyDescent="0.25">
      <c r="A390" s="295" t="s">
        <v>1904</v>
      </c>
      <c r="B390" s="295"/>
      <c r="C390" s="224"/>
      <c r="D390" s="224"/>
      <c r="E390" s="224"/>
      <c r="F390" s="224"/>
      <c r="G390" s="224"/>
      <c r="H390" s="296">
        <v>5305627.67</v>
      </c>
      <c r="I390" s="224"/>
      <c r="J390" s="224"/>
      <c r="K390" s="224"/>
      <c r="L390" s="224"/>
      <c r="M390" s="224"/>
      <c r="N390" s="224"/>
      <c r="O390" s="224"/>
      <c r="P390" s="296">
        <v>10485022.91</v>
      </c>
      <c r="Q390" s="224"/>
      <c r="R390" s="224"/>
      <c r="S390" s="296">
        <v>32211071.899999999</v>
      </c>
      <c r="T390" s="224"/>
      <c r="U390" s="224"/>
      <c r="V390" s="224"/>
      <c r="W390" s="224"/>
      <c r="X390" s="224"/>
      <c r="Y390" s="224"/>
      <c r="Z390" s="296">
        <v>84553624.519999996</v>
      </c>
      <c r="AA390" s="224"/>
      <c r="AB390" s="224"/>
      <c r="AC390" s="224"/>
      <c r="AD390" s="224"/>
      <c r="AE390" s="224"/>
      <c r="AF390" s="296">
        <v>127828625.29000001</v>
      </c>
      <c r="AG390" s="224"/>
      <c r="AH390" s="224"/>
      <c r="AI390" s="224"/>
      <c r="AJ390" s="224"/>
      <c r="AK390" s="296">
        <v>1216534669.6800001</v>
      </c>
      <c r="AL390" s="224"/>
      <c r="AM390" s="224"/>
      <c r="AN390" s="224"/>
      <c r="AO390" s="296">
        <v>2658861.94</v>
      </c>
      <c r="AP390" s="224"/>
      <c r="AQ390" s="224"/>
      <c r="AR390" s="224"/>
      <c r="AS390" s="224"/>
      <c r="AT390" s="224"/>
      <c r="AU390" s="224"/>
      <c r="AV390" s="224"/>
      <c r="AW390" s="224"/>
      <c r="AX390" s="296">
        <v>1479577503.9100001</v>
      </c>
      <c r="AY390" s="224"/>
      <c r="AZ390" s="224"/>
      <c r="BA390" s="224"/>
    </row>
    <row r="391" spans="1:53" ht="10.9" customHeight="1" x14ac:dyDescent="0.25">
      <c r="A391" s="295" t="s">
        <v>1905</v>
      </c>
      <c r="B391" s="295"/>
      <c r="C391" s="224"/>
      <c r="D391" s="224"/>
      <c r="E391" s="224"/>
      <c r="F391" s="224"/>
      <c r="G391" s="224"/>
      <c r="H391" s="296">
        <v>6690758.9500000002</v>
      </c>
      <c r="I391" s="224"/>
      <c r="J391" s="224"/>
      <c r="K391" s="224"/>
      <c r="L391" s="224"/>
      <c r="M391" s="224"/>
      <c r="N391" s="224"/>
      <c r="O391" s="224"/>
      <c r="P391" s="296">
        <v>11316483.060000001</v>
      </c>
      <c r="Q391" s="224"/>
      <c r="R391" s="224"/>
      <c r="S391" s="296">
        <v>35188946.950000003</v>
      </c>
      <c r="T391" s="224"/>
      <c r="U391" s="224"/>
      <c r="V391" s="224"/>
      <c r="W391" s="224"/>
      <c r="X391" s="224"/>
      <c r="Y391" s="224"/>
      <c r="Z391" s="296">
        <v>84540874.230000004</v>
      </c>
      <c r="AA391" s="224"/>
      <c r="AB391" s="224"/>
      <c r="AC391" s="224"/>
      <c r="AD391" s="224"/>
      <c r="AE391" s="224"/>
      <c r="AF391" s="296">
        <v>139912774.53999999</v>
      </c>
      <c r="AG391" s="224"/>
      <c r="AH391" s="224"/>
      <c r="AI391" s="224"/>
      <c r="AJ391" s="224"/>
      <c r="AK391" s="296">
        <v>838894339.88999999</v>
      </c>
      <c r="AL391" s="224"/>
      <c r="AM391" s="224"/>
      <c r="AN391" s="224"/>
      <c r="AO391" s="296">
        <v>1937061.97</v>
      </c>
      <c r="AP391" s="224"/>
      <c r="AQ391" s="224"/>
      <c r="AR391" s="224"/>
      <c r="AS391" s="224"/>
      <c r="AT391" s="224"/>
      <c r="AU391" s="224"/>
      <c r="AV391" s="224"/>
      <c r="AW391" s="224"/>
      <c r="AX391" s="296">
        <v>1118481239.5899999</v>
      </c>
      <c r="AY391" s="224"/>
      <c r="AZ391" s="224"/>
      <c r="BA391" s="224"/>
    </row>
    <row r="392" spans="1:53" ht="10.9" customHeight="1" x14ac:dyDescent="0.25">
      <c r="A392" s="295" t="s">
        <v>1906</v>
      </c>
      <c r="B392" s="295"/>
      <c r="C392" s="224"/>
      <c r="D392" s="224"/>
      <c r="E392" s="224"/>
      <c r="F392" s="224"/>
      <c r="G392" s="224"/>
      <c r="H392" s="296">
        <v>11959614.73</v>
      </c>
      <c r="I392" s="224"/>
      <c r="J392" s="224"/>
      <c r="K392" s="224"/>
      <c r="L392" s="224"/>
      <c r="M392" s="224"/>
      <c r="N392" s="224"/>
      <c r="O392" s="224"/>
      <c r="P392" s="296">
        <v>16282125.699999999</v>
      </c>
      <c r="Q392" s="224"/>
      <c r="R392" s="224"/>
      <c r="S392" s="296">
        <v>50340821.770000003</v>
      </c>
      <c r="T392" s="224"/>
      <c r="U392" s="224"/>
      <c r="V392" s="224"/>
      <c r="W392" s="224"/>
      <c r="X392" s="224"/>
      <c r="Y392" s="224"/>
      <c r="Z392" s="296">
        <v>126116219.52</v>
      </c>
      <c r="AA392" s="224"/>
      <c r="AB392" s="224"/>
      <c r="AC392" s="224"/>
      <c r="AD392" s="224"/>
      <c r="AE392" s="224"/>
      <c r="AF392" s="296">
        <v>226098294.41999999</v>
      </c>
      <c r="AG392" s="224"/>
      <c r="AH392" s="224"/>
      <c r="AI392" s="224"/>
      <c r="AJ392" s="224"/>
      <c r="AK392" s="296">
        <v>1031925635.1</v>
      </c>
      <c r="AL392" s="224"/>
      <c r="AM392" s="224"/>
      <c r="AN392" s="224"/>
      <c r="AO392" s="296">
        <v>2070850.2</v>
      </c>
      <c r="AP392" s="224"/>
      <c r="AQ392" s="224"/>
      <c r="AR392" s="224"/>
      <c r="AS392" s="224"/>
      <c r="AT392" s="224"/>
      <c r="AU392" s="224"/>
      <c r="AV392" s="224"/>
      <c r="AW392" s="224"/>
      <c r="AX392" s="296">
        <v>1464793561.4400001</v>
      </c>
      <c r="AY392" s="224"/>
      <c r="AZ392" s="224"/>
      <c r="BA392" s="224"/>
    </row>
    <row r="393" spans="1:53" ht="10.9" customHeight="1" x14ac:dyDescent="0.25">
      <c r="A393" s="295" t="s">
        <v>1907</v>
      </c>
      <c r="B393" s="295"/>
      <c r="C393" s="224"/>
      <c r="D393" s="224"/>
      <c r="E393" s="224"/>
      <c r="F393" s="224"/>
      <c r="G393" s="224"/>
      <c r="H393" s="296">
        <v>15095516.42</v>
      </c>
      <c r="I393" s="224"/>
      <c r="J393" s="224"/>
      <c r="K393" s="224"/>
      <c r="L393" s="224"/>
      <c r="M393" s="224"/>
      <c r="N393" s="224"/>
      <c r="O393" s="224"/>
      <c r="P393" s="296">
        <v>21666096.510000002</v>
      </c>
      <c r="Q393" s="224"/>
      <c r="R393" s="224"/>
      <c r="S393" s="296">
        <v>74799589.319999993</v>
      </c>
      <c r="T393" s="224"/>
      <c r="U393" s="224"/>
      <c r="V393" s="224"/>
      <c r="W393" s="224"/>
      <c r="X393" s="224"/>
      <c r="Y393" s="224"/>
      <c r="Z393" s="296">
        <v>181424393.71000001</v>
      </c>
      <c r="AA393" s="224"/>
      <c r="AB393" s="224"/>
      <c r="AC393" s="224"/>
      <c r="AD393" s="224"/>
      <c r="AE393" s="224"/>
      <c r="AF393" s="296">
        <v>311709403.55000001</v>
      </c>
      <c r="AG393" s="224"/>
      <c r="AH393" s="224"/>
      <c r="AI393" s="224"/>
      <c r="AJ393" s="224"/>
      <c r="AK393" s="296">
        <v>1161985908.8399999</v>
      </c>
      <c r="AL393" s="224"/>
      <c r="AM393" s="224"/>
      <c r="AN393" s="224"/>
      <c r="AO393" s="296">
        <v>1774443.23</v>
      </c>
      <c r="AP393" s="224"/>
      <c r="AQ393" s="224"/>
      <c r="AR393" s="224"/>
      <c r="AS393" s="224"/>
      <c r="AT393" s="224"/>
      <c r="AU393" s="224"/>
      <c r="AV393" s="224"/>
      <c r="AW393" s="224"/>
      <c r="AX393" s="296">
        <v>1768455351.5799999</v>
      </c>
      <c r="AY393" s="224"/>
      <c r="AZ393" s="224"/>
      <c r="BA393" s="224"/>
    </row>
    <row r="394" spans="1:53" ht="10.9" customHeight="1" x14ac:dyDescent="0.25">
      <c r="A394" s="295" t="s">
        <v>1908</v>
      </c>
      <c r="B394" s="295"/>
      <c r="C394" s="224"/>
      <c r="D394" s="224"/>
      <c r="E394" s="224"/>
      <c r="F394" s="224"/>
      <c r="G394" s="224"/>
      <c r="H394" s="296">
        <v>20294785.199999999</v>
      </c>
      <c r="I394" s="224"/>
      <c r="J394" s="224"/>
      <c r="K394" s="224"/>
      <c r="L394" s="224"/>
      <c r="M394" s="224"/>
      <c r="N394" s="224"/>
      <c r="O394" s="224"/>
      <c r="P394" s="296">
        <v>24346353.530000001</v>
      </c>
      <c r="Q394" s="224"/>
      <c r="R394" s="224"/>
      <c r="S394" s="296">
        <v>98112679.650000006</v>
      </c>
      <c r="T394" s="224"/>
      <c r="U394" s="224"/>
      <c r="V394" s="224"/>
      <c r="W394" s="224"/>
      <c r="X394" s="224"/>
      <c r="Y394" s="224"/>
      <c r="Z394" s="296">
        <v>214826321.38</v>
      </c>
      <c r="AA394" s="224"/>
      <c r="AB394" s="224"/>
      <c r="AC394" s="224"/>
      <c r="AD394" s="224"/>
      <c r="AE394" s="224"/>
      <c r="AF394" s="296">
        <v>388481068.18000001</v>
      </c>
      <c r="AG394" s="224"/>
      <c r="AH394" s="224"/>
      <c r="AI394" s="224"/>
      <c r="AJ394" s="224"/>
      <c r="AK394" s="296">
        <v>1236453597.76</v>
      </c>
      <c r="AL394" s="224"/>
      <c r="AM394" s="224"/>
      <c r="AN394" s="224"/>
      <c r="AO394" s="296">
        <v>1570719.84</v>
      </c>
      <c r="AP394" s="224"/>
      <c r="AQ394" s="224"/>
      <c r="AR394" s="224"/>
      <c r="AS394" s="224"/>
      <c r="AT394" s="224"/>
      <c r="AU394" s="224"/>
      <c r="AV394" s="224"/>
      <c r="AW394" s="224"/>
      <c r="AX394" s="296">
        <v>1984085525.54</v>
      </c>
      <c r="AY394" s="224"/>
      <c r="AZ394" s="224"/>
      <c r="BA394" s="224"/>
    </row>
    <row r="395" spans="1:53" ht="10.9" customHeight="1" x14ac:dyDescent="0.25">
      <c r="A395" s="295" t="s">
        <v>1909</v>
      </c>
      <c r="B395" s="295"/>
      <c r="C395" s="224"/>
      <c r="D395" s="224"/>
      <c r="E395" s="224"/>
      <c r="F395" s="224"/>
      <c r="G395" s="224"/>
      <c r="H395" s="296">
        <v>16680702.939999999</v>
      </c>
      <c r="I395" s="224"/>
      <c r="J395" s="224"/>
      <c r="K395" s="224"/>
      <c r="L395" s="224"/>
      <c r="M395" s="224"/>
      <c r="N395" s="224"/>
      <c r="O395" s="224"/>
      <c r="P395" s="296">
        <v>34262111.640000001</v>
      </c>
      <c r="Q395" s="224"/>
      <c r="R395" s="224"/>
      <c r="S395" s="296">
        <v>112558668.31</v>
      </c>
      <c r="T395" s="224"/>
      <c r="U395" s="224"/>
      <c r="V395" s="224"/>
      <c r="W395" s="224"/>
      <c r="X395" s="224"/>
      <c r="Y395" s="224"/>
      <c r="Z395" s="296">
        <v>264691483.66999999</v>
      </c>
      <c r="AA395" s="224"/>
      <c r="AB395" s="224"/>
      <c r="AC395" s="224"/>
      <c r="AD395" s="224"/>
      <c r="AE395" s="224"/>
      <c r="AF395" s="296">
        <v>445050932.41000003</v>
      </c>
      <c r="AG395" s="224"/>
      <c r="AH395" s="224"/>
      <c r="AI395" s="224"/>
      <c r="AJ395" s="224"/>
      <c r="AK395" s="296">
        <v>1233434913.6400001</v>
      </c>
      <c r="AL395" s="224"/>
      <c r="AM395" s="224"/>
      <c r="AN395" s="224"/>
      <c r="AO395" s="296">
        <v>1893723.2</v>
      </c>
      <c r="AP395" s="224"/>
      <c r="AQ395" s="224"/>
      <c r="AR395" s="224"/>
      <c r="AS395" s="224"/>
      <c r="AT395" s="224"/>
      <c r="AU395" s="224"/>
      <c r="AV395" s="224"/>
      <c r="AW395" s="224"/>
      <c r="AX395" s="296">
        <v>2108572535.8099999</v>
      </c>
      <c r="AY395" s="224"/>
      <c r="AZ395" s="224"/>
      <c r="BA395" s="224"/>
    </row>
    <row r="396" spans="1:53" ht="10.9" customHeight="1" x14ac:dyDescent="0.25">
      <c r="A396" s="295" t="s">
        <v>1910</v>
      </c>
      <c r="B396" s="295"/>
      <c r="C396" s="224"/>
      <c r="D396" s="224"/>
      <c r="E396" s="224"/>
      <c r="F396" s="224"/>
      <c r="G396" s="224"/>
      <c r="H396" s="296">
        <v>22334034.129999999</v>
      </c>
      <c r="I396" s="224"/>
      <c r="J396" s="224"/>
      <c r="K396" s="224"/>
      <c r="L396" s="224"/>
      <c r="M396" s="224"/>
      <c r="N396" s="224"/>
      <c r="O396" s="224"/>
      <c r="P396" s="296">
        <v>35734173.229999997</v>
      </c>
      <c r="Q396" s="224"/>
      <c r="R396" s="224"/>
      <c r="S396" s="296">
        <v>128850121.06</v>
      </c>
      <c r="T396" s="224"/>
      <c r="U396" s="224"/>
      <c r="V396" s="224"/>
      <c r="W396" s="224"/>
      <c r="X396" s="224"/>
      <c r="Y396" s="224"/>
      <c r="Z396" s="296">
        <v>333260441.85000002</v>
      </c>
      <c r="AA396" s="224"/>
      <c r="AB396" s="224"/>
      <c r="AC396" s="224"/>
      <c r="AD396" s="224"/>
      <c r="AE396" s="224"/>
      <c r="AF396" s="296">
        <v>500934900.95999998</v>
      </c>
      <c r="AG396" s="224"/>
      <c r="AH396" s="224"/>
      <c r="AI396" s="224"/>
      <c r="AJ396" s="224"/>
      <c r="AK396" s="296">
        <v>1156075377.99</v>
      </c>
      <c r="AL396" s="224"/>
      <c r="AM396" s="224"/>
      <c r="AN396" s="224"/>
      <c r="AO396" s="296">
        <v>2238922.2000000002</v>
      </c>
      <c r="AP396" s="224"/>
      <c r="AQ396" s="224"/>
      <c r="AR396" s="224"/>
      <c r="AS396" s="224"/>
      <c r="AT396" s="224"/>
      <c r="AU396" s="224"/>
      <c r="AV396" s="224"/>
      <c r="AW396" s="224"/>
      <c r="AX396" s="296">
        <v>2179427971.4200001</v>
      </c>
      <c r="AY396" s="224"/>
      <c r="AZ396" s="224"/>
      <c r="BA396" s="224"/>
    </row>
    <row r="397" spans="1:53" ht="10.9" customHeight="1" x14ac:dyDescent="0.25">
      <c r="A397" s="295" t="s">
        <v>1911</v>
      </c>
      <c r="B397" s="295"/>
      <c r="C397" s="224"/>
      <c r="D397" s="224"/>
      <c r="E397" s="224"/>
      <c r="F397" s="224"/>
      <c r="G397" s="224"/>
      <c r="H397" s="296">
        <v>19920348.609999999</v>
      </c>
      <c r="I397" s="224"/>
      <c r="J397" s="224"/>
      <c r="K397" s="224"/>
      <c r="L397" s="224"/>
      <c r="M397" s="224"/>
      <c r="N397" s="224"/>
      <c r="O397" s="224"/>
      <c r="P397" s="296">
        <v>40106317.600000001</v>
      </c>
      <c r="Q397" s="224"/>
      <c r="R397" s="224"/>
      <c r="S397" s="296">
        <v>150081713.84999999</v>
      </c>
      <c r="T397" s="224"/>
      <c r="U397" s="224"/>
      <c r="V397" s="224"/>
      <c r="W397" s="224"/>
      <c r="X397" s="224"/>
      <c r="Y397" s="224"/>
      <c r="Z397" s="296">
        <v>394408616.94999999</v>
      </c>
      <c r="AA397" s="224"/>
      <c r="AB397" s="224"/>
      <c r="AC397" s="224"/>
      <c r="AD397" s="224"/>
      <c r="AE397" s="224"/>
      <c r="AF397" s="296">
        <v>566882424</v>
      </c>
      <c r="AG397" s="224"/>
      <c r="AH397" s="224"/>
      <c r="AI397" s="224"/>
      <c r="AJ397" s="224"/>
      <c r="AK397" s="296">
        <v>1169299984.0899999</v>
      </c>
      <c r="AL397" s="224"/>
      <c r="AM397" s="224"/>
      <c r="AN397" s="224"/>
      <c r="AO397" s="296">
        <v>328422.63</v>
      </c>
      <c r="AP397" s="224"/>
      <c r="AQ397" s="224"/>
      <c r="AR397" s="224"/>
      <c r="AS397" s="224"/>
      <c r="AT397" s="224"/>
      <c r="AU397" s="224"/>
      <c r="AV397" s="224"/>
      <c r="AW397" s="224"/>
      <c r="AX397" s="296">
        <v>2341027827.73</v>
      </c>
      <c r="AY397" s="224"/>
      <c r="AZ397" s="224"/>
      <c r="BA397" s="224"/>
    </row>
    <row r="398" spans="1:53" ht="10.9" customHeight="1" x14ac:dyDescent="0.25">
      <c r="A398" s="295" t="s">
        <v>1912</v>
      </c>
      <c r="B398" s="295"/>
      <c r="C398" s="224"/>
      <c r="D398" s="224"/>
      <c r="E398" s="224"/>
      <c r="F398" s="224"/>
      <c r="G398" s="224"/>
      <c r="H398" s="296">
        <v>28432597.059999999</v>
      </c>
      <c r="I398" s="224"/>
      <c r="J398" s="224"/>
      <c r="K398" s="224"/>
      <c r="L398" s="224"/>
      <c r="M398" s="224"/>
      <c r="N398" s="224"/>
      <c r="O398" s="224"/>
      <c r="P398" s="296">
        <v>47804880.039999999</v>
      </c>
      <c r="Q398" s="224"/>
      <c r="R398" s="224"/>
      <c r="S398" s="296">
        <v>180502611.06</v>
      </c>
      <c r="T398" s="224"/>
      <c r="U398" s="224"/>
      <c r="V398" s="224"/>
      <c r="W398" s="224"/>
      <c r="X398" s="224"/>
      <c r="Y398" s="224"/>
      <c r="Z398" s="296">
        <v>450750582.82999998</v>
      </c>
      <c r="AA398" s="224"/>
      <c r="AB398" s="224"/>
      <c r="AC398" s="224"/>
      <c r="AD398" s="224"/>
      <c r="AE398" s="224"/>
      <c r="AF398" s="296">
        <v>582581577.30999994</v>
      </c>
      <c r="AG398" s="224"/>
      <c r="AH398" s="224"/>
      <c r="AI398" s="224"/>
      <c r="AJ398" s="224"/>
      <c r="AK398" s="296">
        <v>1132406557.29</v>
      </c>
      <c r="AL398" s="224"/>
      <c r="AM398" s="224"/>
      <c r="AN398" s="224"/>
      <c r="AO398" s="296">
        <v>825301.95</v>
      </c>
      <c r="AP398" s="224"/>
      <c r="AQ398" s="224"/>
      <c r="AR398" s="224"/>
      <c r="AS398" s="224"/>
      <c r="AT398" s="224"/>
      <c r="AU398" s="224"/>
      <c r="AV398" s="224"/>
      <c r="AW398" s="224"/>
      <c r="AX398" s="296">
        <v>2423304107.54</v>
      </c>
      <c r="AY398" s="224"/>
      <c r="AZ398" s="224"/>
      <c r="BA398" s="224"/>
    </row>
    <row r="399" spans="1:53" ht="10.9" customHeight="1" x14ac:dyDescent="0.25">
      <c r="A399" s="295" t="s">
        <v>1913</v>
      </c>
      <c r="B399" s="295"/>
      <c r="C399" s="224"/>
      <c r="D399" s="224"/>
      <c r="E399" s="224"/>
      <c r="F399" s="224"/>
      <c r="G399" s="224"/>
      <c r="H399" s="296">
        <v>24342138.02</v>
      </c>
      <c r="I399" s="224"/>
      <c r="J399" s="224"/>
      <c r="K399" s="224"/>
      <c r="L399" s="224"/>
      <c r="M399" s="224"/>
      <c r="N399" s="224"/>
      <c r="O399" s="224"/>
      <c r="P399" s="296">
        <v>56738449.75</v>
      </c>
      <c r="Q399" s="224"/>
      <c r="R399" s="224"/>
      <c r="S399" s="296">
        <v>208899639.62</v>
      </c>
      <c r="T399" s="224"/>
      <c r="U399" s="224"/>
      <c r="V399" s="224"/>
      <c r="W399" s="224"/>
      <c r="X399" s="224"/>
      <c r="Y399" s="224"/>
      <c r="Z399" s="296">
        <v>500169009.79000002</v>
      </c>
      <c r="AA399" s="224"/>
      <c r="AB399" s="224"/>
      <c r="AC399" s="224"/>
      <c r="AD399" s="224"/>
      <c r="AE399" s="224"/>
      <c r="AF399" s="296">
        <v>591867665.73000002</v>
      </c>
      <c r="AG399" s="224"/>
      <c r="AH399" s="224"/>
      <c r="AI399" s="224"/>
      <c r="AJ399" s="224"/>
      <c r="AK399" s="296">
        <v>1118364663.48</v>
      </c>
      <c r="AL399" s="224"/>
      <c r="AM399" s="224"/>
      <c r="AN399" s="224"/>
      <c r="AO399" s="296">
        <v>1594734.17</v>
      </c>
      <c r="AP399" s="224"/>
      <c r="AQ399" s="224"/>
      <c r="AR399" s="224"/>
      <c r="AS399" s="224"/>
      <c r="AT399" s="224"/>
      <c r="AU399" s="224"/>
      <c r="AV399" s="224"/>
      <c r="AW399" s="224"/>
      <c r="AX399" s="296">
        <v>2501976300.5599999</v>
      </c>
      <c r="AY399" s="224"/>
      <c r="AZ399" s="224"/>
      <c r="BA399" s="224"/>
    </row>
    <row r="400" spans="1:53" ht="10.9" customHeight="1" x14ac:dyDescent="0.25">
      <c r="A400" s="295" t="s">
        <v>1914</v>
      </c>
      <c r="B400" s="295"/>
      <c r="C400" s="224"/>
      <c r="D400" s="224"/>
      <c r="E400" s="224"/>
      <c r="F400" s="224"/>
      <c r="G400" s="224"/>
      <c r="H400" s="296">
        <v>26884181.620000001</v>
      </c>
      <c r="I400" s="224"/>
      <c r="J400" s="224"/>
      <c r="K400" s="224"/>
      <c r="L400" s="224"/>
      <c r="M400" s="224"/>
      <c r="N400" s="224"/>
      <c r="O400" s="224"/>
      <c r="P400" s="296">
        <v>59481871.829999998</v>
      </c>
      <c r="Q400" s="224"/>
      <c r="R400" s="224"/>
      <c r="S400" s="296">
        <v>196010177.78999999</v>
      </c>
      <c r="T400" s="224"/>
      <c r="U400" s="224"/>
      <c r="V400" s="224"/>
      <c r="W400" s="224"/>
      <c r="X400" s="224"/>
      <c r="Y400" s="224"/>
      <c r="Z400" s="296">
        <v>472630746.08999997</v>
      </c>
      <c r="AA400" s="224"/>
      <c r="AB400" s="224"/>
      <c r="AC400" s="224"/>
      <c r="AD400" s="224"/>
      <c r="AE400" s="224"/>
      <c r="AF400" s="296">
        <v>534600058.41000003</v>
      </c>
      <c r="AG400" s="224"/>
      <c r="AH400" s="224"/>
      <c r="AI400" s="224"/>
      <c r="AJ400" s="224"/>
      <c r="AK400" s="296">
        <v>1097179039.3299999</v>
      </c>
      <c r="AL400" s="224"/>
      <c r="AM400" s="224"/>
      <c r="AN400" s="224"/>
      <c r="AO400" s="296">
        <v>1150240.68</v>
      </c>
      <c r="AP400" s="224"/>
      <c r="AQ400" s="224"/>
      <c r="AR400" s="224"/>
      <c r="AS400" s="224"/>
      <c r="AT400" s="224"/>
      <c r="AU400" s="224"/>
      <c r="AV400" s="224"/>
      <c r="AW400" s="224"/>
      <c r="AX400" s="296">
        <v>2387936315.75</v>
      </c>
      <c r="AY400" s="224"/>
      <c r="AZ400" s="224"/>
      <c r="BA400" s="224"/>
    </row>
    <row r="401" spans="1:53" ht="10.9" customHeight="1" x14ac:dyDescent="0.25">
      <c r="A401" s="295" t="s">
        <v>1915</v>
      </c>
      <c r="B401" s="295"/>
      <c r="C401" s="224"/>
      <c r="D401" s="224"/>
      <c r="E401" s="224"/>
      <c r="F401" s="224"/>
      <c r="G401" s="224"/>
      <c r="H401" s="296">
        <v>20456379.609999999</v>
      </c>
      <c r="I401" s="224"/>
      <c r="J401" s="224"/>
      <c r="K401" s="224"/>
      <c r="L401" s="224"/>
      <c r="M401" s="224"/>
      <c r="N401" s="224"/>
      <c r="O401" s="224"/>
      <c r="P401" s="296">
        <v>41202703.149999999</v>
      </c>
      <c r="Q401" s="224"/>
      <c r="R401" s="224"/>
      <c r="S401" s="296">
        <v>185478409.75</v>
      </c>
      <c r="T401" s="224"/>
      <c r="U401" s="224"/>
      <c r="V401" s="224"/>
      <c r="W401" s="224"/>
      <c r="X401" s="224"/>
      <c r="Y401" s="224"/>
      <c r="Z401" s="296">
        <v>438183167.35000002</v>
      </c>
      <c r="AA401" s="224"/>
      <c r="AB401" s="224"/>
      <c r="AC401" s="224"/>
      <c r="AD401" s="224"/>
      <c r="AE401" s="224"/>
      <c r="AF401" s="296">
        <v>453559390.44</v>
      </c>
      <c r="AG401" s="224"/>
      <c r="AH401" s="224"/>
      <c r="AI401" s="224"/>
      <c r="AJ401" s="224"/>
      <c r="AK401" s="296">
        <v>974571561.16999996</v>
      </c>
      <c r="AL401" s="224"/>
      <c r="AM401" s="224"/>
      <c r="AN401" s="224"/>
      <c r="AO401" s="296">
        <v>653403.93000000005</v>
      </c>
      <c r="AP401" s="224"/>
      <c r="AQ401" s="224"/>
      <c r="AR401" s="224"/>
      <c r="AS401" s="224"/>
      <c r="AT401" s="224"/>
      <c r="AU401" s="224"/>
      <c r="AV401" s="224"/>
      <c r="AW401" s="224"/>
      <c r="AX401" s="296">
        <v>2114105015.4000001</v>
      </c>
      <c r="AY401" s="224"/>
      <c r="AZ401" s="224"/>
      <c r="BA401" s="224"/>
    </row>
    <row r="402" spans="1:53" ht="10.9" customHeight="1" x14ac:dyDescent="0.25">
      <c r="A402" s="295" t="s">
        <v>1916</v>
      </c>
      <c r="B402" s="295"/>
      <c r="C402" s="224"/>
      <c r="D402" s="224"/>
      <c r="E402" s="224"/>
      <c r="F402" s="224"/>
      <c r="G402" s="224"/>
      <c r="H402" s="296">
        <v>22552703</v>
      </c>
      <c r="I402" s="224"/>
      <c r="J402" s="224"/>
      <c r="K402" s="224"/>
      <c r="L402" s="224"/>
      <c r="M402" s="224"/>
      <c r="N402" s="224"/>
      <c r="O402" s="224"/>
      <c r="P402" s="296">
        <v>32309472.66</v>
      </c>
      <c r="Q402" s="224"/>
      <c r="R402" s="224"/>
      <c r="S402" s="296">
        <v>169270911.09</v>
      </c>
      <c r="T402" s="224"/>
      <c r="U402" s="224"/>
      <c r="V402" s="224"/>
      <c r="W402" s="224"/>
      <c r="X402" s="224"/>
      <c r="Y402" s="224"/>
      <c r="Z402" s="296">
        <v>362559670.49000001</v>
      </c>
      <c r="AA402" s="224"/>
      <c r="AB402" s="224"/>
      <c r="AC402" s="224"/>
      <c r="AD402" s="224"/>
      <c r="AE402" s="224"/>
      <c r="AF402" s="296">
        <v>392779142.06999999</v>
      </c>
      <c r="AG402" s="224"/>
      <c r="AH402" s="224"/>
      <c r="AI402" s="224"/>
      <c r="AJ402" s="224"/>
      <c r="AK402" s="296">
        <v>887791438.92999995</v>
      </c>
      <c r="AL402" s="224"/>
      <c r="AM402" s="224"/>
      <c r="AN402" s="224"/>
      <c r="AO402" s="296">
        <v>1927373.27</v>
      </c>
      <c r="AP402" s="224"/>
      <c r="AQ402" s="224"/>
      <c r="AR402" s="224"/>
      <c r="AS402" s="224"/>
      <c r="AT402" s="224"/>
      <c r="AU402" s="224"/>
      <c r="AV402" s="224"/>
      <c r="AW402" s="224"/>
      <c r="AX402" s="296">
        <v>1869190711.51</v>
      </c>
      <c r="AY402" s="224"/>
      <c r="AZ402" s="224"/>
      <c r="BA402" s="224"/>
    </row>
    <row r="403" spans="1:53" ht="10.9" customHeight="1" x14ac:dyDescent="0.25">
      <c r="A403" s="295" t="s">
        <v>1917</v>
      </c>
      <c r="B403" s="295"/>
      <c r="C403" s="224"/>
      <c r="D403" s="224"/>
      <c r="E403" s="224"/>
      <c r="F403" s="224"/>
      <c r="G403" s="224"/>
      <c r="H403" s="296">
        <v>16621616.83</v>
      </c>
      <c r="I403" s="224"/>
      <c r="J403" s="224"/>
      <c r="K403" s="224"/>
      <c r="L403" s="224"/>
      <c r="M403" s="224"/>
      <c r="N403" s="224"/>
      <c r="O403" s="224"/>
      <c r="P403" s="296">
        <v>22320387.289999999</v>
      </c>
      <c r="Q403" s="224"/>
      <c r="R403" s="224"/>
      <c r="S403" s="296">
        <v>74535416.459999993</v>
      </c>
      <c r="T403" s="224"/>
      <c r="U403" s="224"/>
      <c r="V403" s="224"/>
      <c r="W403" s="224"/>
      <c r="X403" s="224"/>
      <c r="Y403" s="224"/>
      <c r="Z403" s="296">
        <v>168436219.41</v>
      </c>
      <c r="AA403" s="224"/>
      <c r="AB403" s="224"/>
      <c r="AC403" s="224"/>
      <c r="AD403" s="224"/>
      <c r="AE403" s="224"/>
      <c r="AF403" s="296">
        <v>186872196.81999999</v>
      </c>
      <c r="AG403" s="224"/>
      <c r="AH403" s="224"/>
      <c r="AI403" s="224"/>
      <c r="AJ403" s="224"/>
      <c r="AK403" s="296">
        <v>409604229.98000002</v>
      </c>
      <c r="AL403" s="224"/>
      <c r="AM403" s="224"/>
      <c r="AN403" s="224"/>
      <c r="AO403" s="296">
        <v>3134376.32</v>
      </c>
      <c r="AP403" s="224"/>
      <c r="AQ403" s="224"/>
      <c r="AR403" s="224"/>
      <c r="AS403" s="224"/>
      <c r="AT403" s="224"/>
      <c r="AU403" s="224"/>
      <c r="AV403" s="224"/>
      <c r="AW403" s="224"/>
      <c r="AX403" s="296">
        <v>881524443.11000001</v>
      </c>
      <c r="AY403" s="224"/>
      <c r="AZ403" s="224"/>
      <c r="BA403" s="224"/>
    </row>
    <row r="404" spans="1:53" ht="10.9" customHeight="1" thickBot="1" x14ac:dyDescent="0.3">
      <c r="A404" s="298" t="s">
        <v>259</v>
      </c>
      <c r="B404" s="298"/>
      <c r="C404" s="224"/>
      <c r="D404" s="224"/>
      <c r="E404" s="224"/>
      <c r="F404" s="224"/>
      <c r="G404" s="224"/>
      <c r="H404" s="301">
        <v>257571004.78999999</v>
      </c>
      <c r="I404" s="277"/>
      <c r="J404" s="277"/>
      <c r="K404" s="277"/>
      <c r="L404" s="277"/>
      <c r="M404" s="277"/>
      <c r="N404" s="277"/>
      <c r="O404" s="277"/>
      <c r="P404" s="301">
        <v>454056448.89999998</v>
      </c>
      <c r="Q404" s="277"/>
      <c r="R404" s="277"/>
      <c r="S404" s="301">
        <v>1696840778.5799999</v>
      </c>
      <c r="T404" s="277"/>
      <c r="U404" s="277"/>
      <c r="V404" s="277"/>
      <c r="W404" s="277"/>
      <c r="X404" s="277"/>
      <c r="Y404" s="277"/>
      <c r="Z404" s="301">
        <v>4076551371.79</v>
      </c>
      <c r="AA404" s="277"/>
      <c r="AB404" s="277"/>
      <c r="AC404" s="277"/>
      <c r="AD404" s="277"/>
      <c r="AE404" s="277"/>
      <c r="AF404" s="301">
        <v>5449158454.1300001</v>
      </c>
      <c r="AG404" s="277"/>
      <c r="AH404" s="277"/>
      <c r="AI404" s="277"/>
      <c r="AJ404" s="277"/>
      <c r="AK404" s="301">
        <v>14664521917.17</v>
      </c>
      <c r="AL404" s="277"/>
      <c r="AM404" s="277"/>
      <c r="AN404" s="277"/>
      <c r="AO404" s="301">
        <v>23758435.530000001</v>
      </c>
      <c r="AP404" s="277"/>
      <c r="AQ404" s="277"/>
      <c r="AR404" s="277"/>
      <c r="AS404" s="277"/>
      <c r="AT404" s="277"/>
      <c r="AU404" s="277"/>
      <c r="AV404" s="277"/>
      <c r="AW404" s="277"/>
      <c r="AX404" s="301">
        <v>26622458410.889999</v>
      </c>
      <c r="AY404" s="277"/>
      <c r="AZ404" s="277"/>
      <c r="BA404" s="277"/>
    </row>
    <row r="405" spans="1:53" ht="10.9" customHeight="1" thickTop="1" x14ac:dyDescent="0.25">
      <c r="A405" s="298" t="s">
        <v>1636</v>
      </c>
      <c r="B405" s="298"/>
      <c r="C405" s="224"/>
      <c r="D405" s="224"/>
      <c r="E405" s="224"/>
      <c r="F405" s="224"/>
      <c r="G405" s="224"/>
      <c r="H405" s="299" t="s">
        <v>1636</v>
      </c>
      <c r="I405" s="300"/>
      <c r="J405" s="300"/>
      <c r="K405" s="300"/>
      <c r="L405" s="300"/>
      <c r="M405" s="300"/>
      <c r="N405" s="300"/>
      <c r="O405" s="300"/>
      <c r="P405" s="299" t="s">
        <v>1636</v>
      </c>
      <c r="Q405" s="300"/>
      <c r="R405" s="300"/>
      <c r="S405" s="299" t="s">
        <v>1636</v>
      </c>
      <c r="T405" s="300"/>
      <c r="U405" s="300"/>
      <c r="V405" s="300"/>
      <c r="W405" s="300"/>
      <c r="X405" s="300"/>
      <c r="Y405" s="300"/>
      <c r="Z405" s="299" t="s">
        <v>1636</v>
      </c>
      <c r="AA405" s="300"/>
      <c r="AB405" s="300"/>
      <c r="AC405" s="300"/>
      <c r="AD405" s="300"/>
      <c r="AE405" s="300"/>
      <c r="AF405" s="299" t="s">
        <v>1636</v>
      </c>
      <c r="AG405" s="300"/>
      <c r="AH405" s="300"/>
      <c r="AI405" s="300"/>
      <c r="AJ405" s="300"/>
      <c r="AK405" s="299" t="s">
        <v>1636</v>
      </c>
      <c r="AL405" s="300"/>
      <c r="AM405" s="300"/>
      <c r="AN405" s="300"/>
      <c r="AO405" s="299" t="s">
        <v>1636</v>
      </c>
      <c r="AP405" s="300"/>
      <c r="AQ405" s="300"/>
      <c r="AR405" s="300"/>
      <c r="AS405" s="300"/>
      <c r="AT405" s="300"/>
      <c r="AU405" s="300"/>
      <c r="AV405" s="300"/>
      <c r="AW405" s="300"/>
      <c r="AX405" s="299" t="s">
        <v>1636</v>
      </c>
      <c r="AY405" s="300"/>
      <c r="AZ405" s="300"/>
      <c r="BA405" s="300"/>
    </row>
    <row r="406" spans="1:53" ht="8.25" customHeight="1" x14ac:dyDescent="0.25"/>
    <row r="407" spans="1:53" ht="385.5" customHeight="1" x14ac:dyDescent="0.25">
      <c r="A407" s="223" t="s">
        <v>1977</v>
      </c>
      <c r="B407" s="223"/>
      <c r="C407" s="224"/>
      <c r="D407" s="224"/>
      <c r="E407" s="224"/>
      <c r="F407" s="224"/>
      <c r="G407" s="224"/>
      <c r="H407" s="224"/>
      <c r="I407" s="224"/>
      <c r="J407" s="224"/>
      <c r="K407" s="224"/>
      <c r="L407" s="224"/>
      <c r="M407" s="224"/>
      <c r="N407" s="224"/>
      <c r="O407" s="224"/>
      <c r="P407" s="224"/>
      <c r="Q407" s="224"/>
      <c r="R407" s="224"/>
      <c r="S407" s="224"/>
      <c r="T407" s="224"/>
      <c r="U407" s="224"/>
      <c r="V407" s="224"/>
      <c r="W407" s="224"/>
      <c r="X407" s="224"/>
      <c r="Y407" s="224"/>
      <c r="Z407" s="224"/>
      <c r="AA407" s="224"/>
      <c r="AB407" s="224"/>
      <c r="AC407" s="224"/>
      <c r="AD407" s="224"/>
      <c r="AE407" s="224"/>
      <c r="AF407" s="224"/>
      <c r="AG407" s="224"/>
      <c r="AH407" s="224"/>
      <c r="AI407" s="224"/>
      <c r="AJ407" s="224"/>
      <c r="AK407" s="224"/>
      <c r="AL407" s="224"/>
      <c r="AM407" s="224"/>
      <c r="AN407" s="224"/>
      <c r="AO407" s="224"/>
      <c r="AP407" s="224"/>
      <c r="AQ407" s="224"/>
      <c r="AR407" s="224"/>
      <c r="AS407" s="224"/>
      <c r="AT407" s="224"/>
      <c r="AU407" s="224"/>
      <c r="AV407" s="224"/>
      <c r="AW407" s="224"/>
      <c r="AX407" s="224"/>
      <c r="AY407" s="224"/>
      <c r="AZ407" s="224"/>
      <c r="BA407" s="224"/>
    </row>
    <row r="408" spans="1:53" hidden="1" x14ac:dyDescent="0.25">
      <c r="A408" s="224"/>
      <c r="B408" s="224"/>
      <c r="C408" s="224"/>
      <c r="D408" s="224"/>
      <c r="E408" s="224"/>
      <c r="F408" s="224"/>
      <c r="G408" s="224"/>
      <c r="H408" s="224"/>
      <c r="I408" s="224"/>
      <c r="J408" s="224"/>
      <c r="K408" s="224"/>
      <c r="L408" s="224"/>
      <c r="M408" s="224"/>
      <c r="N408" s="224"/>
      <c r="O408" s="224"/>
      <c r="P408" s="224"/>
      <c r="Q408" s="224"/>
      <c r="R408" s="224"/>
      <c r="S408" s="224"/>
      <c r="T408" s="224"/>
      <c r="U408" s="224"/>
      <c r="V408" s="224"/>
      <c r="W408" s="224"/>
      <c r="X408" s="224"/>
      <c r="Y408" s="224"/>
      <c r="Z408" s="224"/>
      <c r="AA408" s="224"/>
      <c r="AB408" s="224"/>
      <c r="AC408" s="224"/>
      <c r="AD408" s="224"/>
      <c r="AE408" s="224"/>
      <c r="AF408" s="224"/>
      <c r="AG408" s="224"/>
      <c r="AH408" s="224"/>
      <c r="AI408" s="224"/>
      <c r="AJ408" s="224"/>
      <c r="AK408" s="224"/>
      <c r="AL408" s="224"/>
      <c r="AM408" s="224"/>
      <c r="AN408" s="224"/>
      <c r="AO408" s="224"/>
      <c r="AP408" s="224"/>
      <c r="AQ408" s="224"/>
      <c r="AR408" s="224"/>
      <c r="AS408" s="224"/>
      <c r="AT408" s="224"/>
      <c r="AU408" s="224"/>
      <c r="AV408" s="224"/>
      <c r="AW408" s="224"/>
      <c r="AX408" s="224"/>
      <c r="AY408" s="224"/>
      <c r="AZ408" s="224"/>
      <c r="BA408" s="224"/>
    </row>
    <row r="409" spans="1:53" ht="15" customHeight="1" x14ac:dyDescent="0.25">
      <c r="A409" s="336" t="s">
        <v>1978</v>
      </c>
      <c r="B409" s="336"/>
      <c r="C409" s="336"/>
      <c r="D409" s="336"/>
      <c r="E409" s="336"/>
      <c r="F409" s="336"/>
      <c r="G409" s="336"/>
      <c r="H409" s="336"/>
      <c r="I409" s="336"/>
      <c r="J409" s="336"/>
      <c r="K409" s="336"/>
      <c r="L409" s="336"/>
      <c r="M409" s="336"/>
      <c r="N409" s="336"/>
      <c r="O409" s="336"/>
      <c r="P409" s="336"/>
      <c r="Q409" s="336"/>
      <c r="R409" s="336"/>
      <c r="S409" s="336"/>
      <c r="T409" s="336"/>
      <c r="U409" s="336"/>
      <c r="V409" s="336"/>
      <c r="W409" s="336"/>
      <c r="X409" s="336"/>
      <c r="Y409" s="336"/>
      <c r="Z409" s="336"/>
      <c r="AA409" s="336"/>
      <c r="AB409" s="336"/>
      <c r="AC409" s="336"/>
      <c r="AD409" s="336"/>
      <c r="AE409" s="336"/>
      <c r="AF409" s="336"/>
      <c r="AG409" s="336"/>
      <c r="AH409" s="336"/>
      <c r="AI409" s="336"/>
      <c r="AJ409" s="336"/>
      <c r="AK409" s="336"/>
      <c r="AL409" s="336"/>
      <c r="AM409" s="336"/>
      <c r="AN409" s="336"/>
      <c r="AO409" s="336"/>
      <c r="AP409" s="336"/>
      <c r="AQ409" s="336"/>
      <c r="AR409" s="336"/>
      <c r="AS409" s="336"/>
      <c r="AT409" s="336"/>
      <c r="AU409" s="336"/>
      <c r="AV409" s="336"/>
      <c r="AW409" s="336"/>
      <c r="AX409" s="336"/>
    </row>
    <row r="410" spans="1:53" ht="387.75" customHeight="1" x14ac:dyDescent="0.25">
      <c r="A410" s="336"/>
      <c r="B410" s="336"/>
      <c r="C410" s="336"/>
      <c r="D410" s="336"/>
      <c r="E410" s="336"/>
      <c r="F410" s="336"/>
      <c r="G410" s="336"/>
      <c r="H410" s="336"/>
      <c r="I410" s="336"/>
      <c r="J410" s="336"/>
      <c r="K410" s="336"/>
      <c r="L410" s="336"/>
      <c r="M410" s="336"/>
      <c r="N410" s="336"/>
      <c r="O410" s="336"/>
      <c r="P410" s="336"/>
      <c r="Q410" s="336"/>
      <c r="R410" s="336"/>
      <c r="S410" s="336"/>
      <c r="T410" s="336"/>
      <c r="U410" s="336"/>
      <c r="V410" s="336"/>
      <c r="W410" s="336"/>
      <c r="X410" s="336"/>
      <c r="Y410" s="336"/>
      <c r="Z410" s="336"/>
      <c r="AA410" s="336"/>
      <c r="AB410" s="336"/>
      <c r="AC410" s="336"/>
      <c r="AD410" s="336"/>
      <c r="AE410" s="336"/>
      <c r="AF410" s="336"/>
      <c r="AG410" s="336"/>
      <c r="AH410" s="336"/>
      <c r="AI410" s="336"/>
      <c r="AJ410" s="336"/>
      <c r="AK410" s="336"/>
      <c r="AL410" s="336"/>
      <c r="AM410" s="336"/>
      <c r="AN410" s="336"/>
      <c r="AO410" s="336"/>
      <c r="AP410" s="336"/>
      <c r="AQ410" s="336"/>
      <c r="AR410" s="336"/>
      <c r="AS410" s="336"/>
      <c r="AT410" s="336"/>
      <c r="AU410" s="336"/>
      <c r="AV410" s="336"/>
      <c r="AW410" s="336"/>
      <c r="AX410" s="336"/>
    </row>
    <row r="411" spans="1:53" ht="223.5" customHeight="1" x14ac:dyDescent="0.25">
      <c r="A411" s="336"/>
      <c r="B411" s="336"/>
      <c r="C411" s="336"/>
      <c r="D411" s="336"/>
      <c r="E411" s="336"/>
      <c r="F411" s="336"/>
      <c r="G411" s="336"/>
      <c r="H411" s="336"/>
      <c r="I411" s="336"/>
      <c r="J411" s="336"/>
      <c r="K411" s="336"/>
      <c r="L411" s="336"/>
      <c r="M411" s="336"/>
      <c r="N411" s="336"/>
      <c r="O411" s="336"/>
      <c r="P411" s="336"/>
      <c r="Q411" s="336"/>
      <c r="R411" s="336"/>
      <c r="S411" s="336"/>
      <c r="T411" s="336"/>
      <c r="U411" s="336"/>
      <c r="V411" s="336"/>
      <c r="W411" s="336"/>
      <c r="X411" s="336"/>
      <c r="Y411" s="336"/>
      <c r="Z411" s="336"/>
      <c r="AA411" s="336"/>
      <c r="AB411" s="336"/>
      <c r="AC411" s="336"/>
      <c r="AD411" s="336"/>
      <c r="AE411" s="336"/>
      <c r="AF411" s="336"/>
      <c r="AG411" s="336"/>
      <c r="AH411" s="336"/>
      <c r="AI411" s="336"/>
      <c r="AJ411" s="336"/>
      <c r="AK411" s="336"/>
      <c r="AL411" s="336"/>
      <c r="AM411" s="336"/>
      <c r="AN411" s="336"/>
      <c r="AO411" s="336"/>
      <c r="AP411" s="336"/>
      <c r="AQ411" s="336"/>
      <c r="AR411" s="336"/>
      <c r="AS411" s="336"/>
      <c r="AT411" s="336"/>
      <c r="AU411" s="336"/>
      <c r="AV411" s="336"/>
      <c r="AW411" s="336"/>
      <c r="AX411" s="336"/>
    </row>
    <row r="412" spans="1:53" ht="15" customHeight="1" x14ac:dyDescent="0.25">
      <c r="A412" s="333" t="s">
        <v>1979</v>
      </c>
      <c r="B412" s="333"/>
      <c r="C412" s="333"/>
      <c r="D412" s="333"/>
      <c r="E412" s="333"/>
      <c r="F412" s="333"/>
      <c r="G412" s="333"/>
      <c r="H412" s="333"/>
      <c r="I412" s="333"/>
      <c r="J412" s="333"/>
      <c r="K412" s="333"/>
      <c r="L412" s="333"/>
      <c r="M412" s="333"/>
      <c r="N412" s="333"/>
      <c r="O412" s="333"/>
      <c r="P412" s="333"/>
      <c r="Q412" s="333"/>
      <c r="R412" s="333"/>
      <c r="S412" s="333"/>
      <c r="T412" s="333"/>
      <c r="U412" s="333"/>
      <c r="V412" s="333"/>
      <c r="W412" s="333"/>
      <c r="X412" s="333"/>
      <c r="Y412" s="333"/>
      <c r="Z412" s="333"/>
      <c r="AA412" s="333"/>
      <c r="AB412" s="333"/>
      <c r="AC412" s="333"/>
      <c r="AD412" s="333"/>
      <c r="AE412" s="333"/>
      <c r="AF412" s="333"/>
      <c r="AG412" s="333"/>
      <c r="AH412" s="333"/>
      <c r="AI412" s="333"/>
      <c r="AJ412" s="333"/>
      <c r="AK412" s="333"/>
      <c r="AL412" s="333"/>
      <c r="AM412" s="333"/>
      <c r="AN412" s="333"/>
      <c r="AO412" s="333"/>
      <c r="AP412" s="333"/>
      <c r="AQ412" s="333"/>
      <c r="AR412" s="333"/>
      <c r="AS412" s="333"/>
      <c r="AT412" s="333"/>
      <c r="AU412" s="333"/>
      <c r="AV412" s="333"/>
      <c r="AW412" s="333"/>
      <c r="AX412" s="333"/>
    </row>
    <row r="413" spans="1:53" ht="409.5" customHeight="1" x14ac:dyDescent="0.25">
      <c r="A413" s="333"/>
      <c r="B413" s="333"/>
      <c r="C413" s="333"/>
      <c r="D413" s="333"/>
      <c r="E413" s="333"/>
      <c r="F413" s="333"/>
      <c r="G413" s="333"/>
      <c r="H413" s="333"/>
      <c r="I413" s="333"/>
      <c r="J413" s="333"/>
      <c r="K413" s="333"/>
      <c r="L413" s="333"/>
      <c r="M413" s="333"/>
      <c r="N413" s="333"/>
      <c r="O413" s="333"/>
      <c r="P413" s="333"/>
      <c r="Q413" s="333"/>
      <c r="R413" s="333"/>
      <c r="S413" s="333"/>
      <c r="T413" s="333"/>
      <c r="U413" s="333"/>
      <c r="V413" s="333"/>
      <c r="W413" s="333"/>
      <c r="X413" s="333"/>
      <c r="Y413" s="333"/>
      <c r="Z413" s="333"/>
      <c r="AA413" s="333"/>
      <c r="AB413" s="333"/>
      <c r="AC413" s="333"/>
      <c r="AD413" s="333"/>
      <c r="AE413" s="333"/>
      <c r="AF413" s="333"/>
      <c r="AG413" s="333"/>
      <c r="AH413" s="333"/>
      <c r="AI413" s="333"/>
      <c r="AJ413" s="333"/>
      <c r="AK413" s="333"/>
      <c r="AL413" s="333"/>
      <c r="AM413" s="333"/>
      <c r="AN413" s="333"/>
      <c r="AO413" s="333"/>
      <c r="AP413" s="333"/>
      <c r="AQ413" s="333"/>
      <c r="AR413" s="333"/>
      <c r="AS413" s="333"/>
      <c r="AT413" s="333"/>
      <c r="AU413" s="333"/>
      <c r="AV413" s="333"/>
      <c r="AW413" s="333"/>
      <c r="AX413" s="333"/>
    </row>
    <row r="414" spans="1:53" x14ac:dyDescent="0.25">
      <c r="A414" s="333"/>
      <c r="B414" s="333"/>
      <c r="C414" s="333"/>
      <c r="D414" s="333"/>
      <c r="E414" s="333"/>
      <c r="F414" s="333"/>
      <c r="G414" s="333"/>
      <c r="H414" s="333"/>
      <c r="I414" s="333"/>
      <c r="J414" s="333"/>
      <c r="K414" s="333"/>
      <c r="L414" s="333"/>
      <c r="M414" s="333"/>
      <c r="N414" s="333"/>
      <c r="O414" s="333"/>
      <c r="P414" s="333"/>
      <c r="Q414" s="333"/>
      <c r="R414" s="333"/>
      <c r="S414" s="333"/>
      <c r="T414" s="333"/>
      <c r="U414" s="333"/>
      <c r="V414" s="333"/>
      <c r="W414" s="333"/>
      <c r="X414" s="333"/>
      <c r="Y414" s="333"/>
      <c r="Z414" s="333"/>
      <c r="AA414" s="333"/>
      <c r="AB414" s="333"/>
      <c r="AC414" s="333"/>
      <c r="AD414" s="333"/>
      <c r="AE414" s="333"/>
      <c r="AF414" s="333"/>
      <c r="AG414" s="333"/>
      <c r="AH414" s="333"/>
      <c r="AI414" s="333"/>
      <c r="AJ414" s="333"/>
      <c r="AK414" s="333"/>
      <c r="AL414" s="333"/>
      <c r="AM414" s="333"/>
      <c r="AN414" s="333"/>
      <c r="AO414" s="333"/>
      <c r="AP414" s="333"/>
      <c r="AQ414" s="333"/>
      <c r="AR414" s="333"/>
      <c r="AS414" s="333"/>
      <c r="AT414" s="333"/>
      <c r="AU414" s="333"/>
      <c r="AV414" s="333"/>
      <c r="AW414" s="333"/>
      <c r="AX414" s="333"/>
    </row>
    <row r="415" spans="1:53" x14ac:dyDescent="0.25">
      <c r="A415" s="333"/>
      <c r="B415" s="333"/>
      <c r="C415" s="333"/>
      <c r="D415" s="333"/>
      <c r="E415" s="333"/>
      <c r="F415" s="333"/>
      <c r="G415" s="333"/>
      <c r="H415" s="333"/>
      <c r="I415" s="333"/>
      <c r="J415" s="333"/>
      <c r="K415" s="333"/>
      <c r="L415" s="333"/>
      <c r="M415" s="333"/>
      <c r="N415" s="333"/>
      <c r="O415" s="333"/>
      <c r="P415" s="333"/>
      <c r="Q415" s="333"/>
      <c r="R415" s="333"/>
      <c r="S415" s="333"/>
      <c r="T415" s="333"/>
      <c r="U415" s="333"/>
      <c r="V415" s="333"/>
      <c r="W415" s="333"/>
      <c r="X415" s="333"/>
      <c r="Y415" s="333"/>
      <c r="Z415" s="333"/>
      <c r="AA415" s="333"/>
      <c r="AB415" s="333"/>
      <c r="AC415" s="333"/>
      <c r="AD415" s="333"/>
      <c r="AE415" s="333"/>
      <c r="AF415" s="333"/>
      <c r="AG415" s="333"/>
      <c r="AH415" s="333"/>
      <c r="AI415" s="333"/>
      <c r="AJ415" s="333"/>
      <c r="AK415" s="333"/>
      <c r="AL415" s="333"/>
      <c r="AM415" s="333"/>
      <c r="AN415" s="333"/>
      <c r="AO415" s="333"/>
      <c r="AP415" s="333"/>
      <c r="AQ415" s="333"/>
      <c r="AR415" s="333"/>
      <c r="AS415" s="333"/>
      <c r="AT415" s="333"/>
      <c r="AU415" s="333"/>
      <c r="AV415" s="333"/>
      <c r="AW415" s="333"/>
      <c r="AX415" s="333"/>
    </row>
    <row r="416" spans="1:53" x14ac:dyDescent="0.25">
      <c r="A416" s="333"/>
      <c r="B416" s="333"/>
      <c r="C416" s="333"/>
      <c r="D416" s="333"/>
      <c r="E416" s="333"/>
      <c r="F416" s="333"/>
      <c r="G416" s="333"/>
      <c r="H416" s="333"/>
      <c r="I416" s="333"/>
      <c r="J416" s="333"/>
      <c r="K416" s="333"/>
      <c r="L416" s="333"/>
      <c r="M416" s="333"/>
      <c r="N416" s="333"/>
      <c r="O416" s="333"/>
      <c r="P416" s="333"/>
      <c r="Q416" s="333"/>
      <c r="R416" s="333"/>
      <c r="S416" s="333"/>
      <c r="T416" s="333"/>
      <c r="U416" s="333"/>
      <c r="V416" s="333"/>
      <c r="W416" s="333"/>
      <c r="X416" s="333"/>
      <c r="Y416" s="333"/>
      <c r="Z416" s="333"/>
      <c r="AA416" s="333"/>
      <c r="AB416" s="333"/>
      <c r="AC416" s="333"/>
      <c r="AD416" s="333"/>
      <c r="AE416" s="333"/>
      <c r="AF416" s="333"/>
      <c r="AG416" s="333"/>
      <c r="AH416" s="333"/>
      <c r="AI416" s="333"/>
      <c r="AJ416" s="333"/>
      <c r="AK416" s="333"/>
      <c r="AL416" s="333"/>
      <c r="AM416" s="333"/>
      <c r="AN416" s="333"/>
      <c r="AO416" s="333"/>
      <c r="AP416" s="333"/>
      <c r="AQ416" s="333"/>
      <c r="AR416" s="333"/>
      <c r="AS416" s="333"/>
      <c r="AT416" s="333"/>
      <c r="AU416" s="333"/>
      <c r="AV416" s="333"/>
      <c r="AW416" s="333"/>
      <c r="AX416" s="333"/>
    </row>
    <row r="417" spans="1:50" x14ac:dyDescent="0.25">
      <c r="A417" s="333"/>
      <c r="B417" s="333"/>
      <c r="C417" s="333"/>
      <c r="D417" s="333"/>
      <c r="E417" s="333"/>
      <c r="F417" s="333"/>
      <c r="G417" s="333"/>
      <c r="H417" s="333"/>
      <c r="I417" s="333"/>
      <c r="J417" s="333"/>
      <c r="K417" s="333"/>
      <c r="L417" s="333"/>
      <c r="M417" s="333"/>
      <c r="N417" s="333"/>
      <c r="O417" s="333"/>
      <c r="P417" s="333"/>
      <c r="Q417" s="333"/>
      <c r="R417" s="333"/>
      <c r="S417" s="333"/>
      <c r="T417" s="333"/>
      <c r="U417" s="333"/>
      <c r="V417" s="333"/>
      <c r="W417" s="333"/>
      <c r="X417" s="333"/>
      <c r="Y417" s="333"/>
      <c r="Z417" s="333"/>
      <c r="AA417" s="333"/>
      <c r="AB417" s="333"/>
      <c r="AC417" s="333"/>
      <c r="AD417" s="333"/>
      <c r="AE417" s="333"/>
      <c r="AF417" s="333"/>
      <c r="AG417" s="333"/>
      <c r="AH417" s="333"/>
      <c r="AI417" s="333"/>
      <c r="AJ417" s="333"/>
      <c r="AK417" s="333"/>
      <c r="AL417" s="333"/>
      <c r="AM417" s="333"/>
      <c r="AN417" s="333"/>
      <c r="AO417" s="333"/>
      <c r="AP417" s="333"/>
      <c r="AQ417" s="333"/>
      <c r="AR417" s="333"/>
      <c r="AS417" s="333"/>
      <c r="AT417" s="333"/>
      <c r="AU417" s="333"/>
      <c r="AV417" s="333"/>
      <c r="AW417" s="333"/>
      <c r="AX417" s="333"/>
    </row>
    <row r="418" spans="1:50" x14ac:dyDescent="0.25">
      <c r="A418" s="333"/>
      <c r="B418" s="333"/>
      <c r="C418" s="333"/>
      <c r="D418" s="333"/>
      <c r="E418" s="333"/>
      <c r="F418" s="333"/>
      <c r="G418" s="333"/>
      <c r="H418" s="333"/>
      <c r="I418" s="333"/>
      <c r="J418" s="333"/>
      <c r="K418" s="333"/>
      <c r="L418" s="333"/>
      <c r="M418" s="333"/>
      <c r="N418" s="333"/>
      <c r="O418" s="333"/>
      <c r="P418" s="333"/>
      <c r="Q418" s="333"/>
      <c r="R418" s="333"/>
      <c r="S418" s="333"/>
      <c r="T418" s="333"/>
      <c r="U418" s="333"/>
      <c r="V418" s="333"/>
      <c r="W418" s="333"/>
      <c r="X418" s="333"/>
      <c r="Y418" s="333"/>
      <c r="Z418" s="333"/>
      <c r="AA418" s="333"/>
      <c r="AB418" s="333"/>
      <c r="AC418" s="333"/>
      <c r="AD418" s="333"/>
      <c r="AE418" s="333"/>
      <c r="AF418" s="333"/>
      <c r="AG418" s="333"/>
      <c r="AH418" s="333"/>
      <c r="AI418" s="333"/>
      <c r="AJ418" s="333"/>
      <c r="AK418" s="333"/>
      <c r="AL418" s="333"/>
      <c r="AM418" s="333"/>
      <c r="AN418" s="333"/>
      <c r="AO418" s="333"/>
      <c r="AP418" s="333"/>
      <c r="AQ418" s="333"/>
      <c r="AR418" s="333"/>
      <c r="AS418" s="333"/>
      <c r="AT418" s="333"/>
      <c r="AU418" s="333"/>
      <c r="AV418" s="333"/>
      <c r="AW418" s="333"/>
      <c r="AX418" s="333"/>
    </row>
    <row r="419" spans="1:50" x14ac:dyDescent="0.25">
      <c r="A419" s="333"/>
      <c r="B419" s="333"/>
      <c r="C419" s="333"/>
      <c r="D419" s="333"/>
      <c r="E419" s="333"/>
      <c r="F419" s="333"/>
      <c r="G419" s="333"/>
      <c r="H419" s="333"/>
      <c r="I419" s="333"/>
      <c r="J419" s="333"/>
      <c r="K419" s="333"/>
      <c r="L419" s="333"/>
      <c r="M419" s="333"/>
      <c r="N419" s="333"/>
      <c r="O419" s="333"/>
      <c r="P419" s="333"/>
      <c r="Q419" s="333"/>
      <c r="R419" s="333"/>
      <c r="S419" s="333"/>
      <c r="T419" s="333"/>
      <c r="U419" s="333"/>
      <c r="V419" s="333"/>
      <c r="W419" s="333"/>
      <c r="X419" s="333"/>
      <c r="Y419" s="333"/>
      <c r="Z419" s="333"/>
      <c r="AA419" s="333"/>
      <c r="AB419" s="333"/>
      <c r="AC419" s="333"/>
      <c r="AD419" s="333"/>
      <c r="AE419" s="333"/>
      <c r="AF419" s="333"/>
      <c r="AG419" s="333"/>
      <c r="AH419" s="333"/>
      <c r="AI419" s="333"/>
      <c r="AJ419" s="333"/>
      <c r="AK419" s="333"/>
      <c r="AL419" s="333"/>
      <c r="AM419" s="333"/>
      <c r="AN419" s="333"/>
      <c r="AO419" s="333"/>
      <c r="AP419" s="333"/>
      <c r="AQ419" s="333"/>
      <c r="AR419" s="333"/>
      <c r="AS419" s="333"/>
      <c r="AT419" s="333"/>
      <c r="AU419" s="333"/>
      <c r="AV419" s="333"/>
      <c r="AW419" s="333"/>
      <c r="AX419" s="333"/>
    </row>
  </sheetData>
  <mergeCells count="2079">
    <mergeCell ref="A405:G405"/>
    <mergeCell ref="H405:O405"/>
    <mergeCell ref="P405:R405"/>
    <mergeCell ref="S405:Y405"/>
    <mergeCell ref="Z405:AE405"/>
    <mergeCell ref="AF405:AJ405"/>
    <mergeCell ref="AK405:AN405"/>
    <mergeCell ref="AO405:AW405"/>
    <mergeCell ref="AX405:BA405"/>
    <mergeCell ref="A407:BA408"/>
    <mergeCell ref="A409:AX411"/>
    <mergeCell ref="A412:AX419"/>
    <mergeCell ref="A403:G403"/>
    <mergeCell ref="H403:O403"/>
    <mergeCell ref="P403:R403"/>
    <mergeCell ref="S403:Y403"/>
    <mergeCell ref="Z403:AE403"/>
    <mergeCell ref="AF403:AJ403"/>
    <mergeCell ref="AK403:AN403"/>
    <mergeCell ref="AO403:AW403"/>
    <mergeCell ref="AX403:BA403"/>
    <mergeCell ref="A404:G404"/>
    <mergeCell ref="H404:O404"/>
    <mergeCell ref="P404:R404"/>
    <mergeCell ref="S404:Y404"/>
    <mergeCell ref="Z404:AE404"/>
    <mergeCell ref="AF404:AJ404"/>
    <mergeCell ref="AK404:AN404"/>
    <mergeCell ref="AO404:AW404"/>
    <mergeCell ref="AX404:BA404"/>
    <mergeCell ref="A401:G401"/>
    <mergeCell ref="H401:O401"/>
    <mergeCell ref="P401:R401"/>
    <mergeCell ref="S401:Y401"/>
    <mergeCell ref="Z401:AE401"/>
    <mergeCell ref="AF401:AJ401"/>
    <mergeCell ref="AK401:AN401"/>
    <mergeCell ref="AO401:AW401"/>
    <mergeCell ref="AX401:BA401"/>
    <mergeCell ref="A402:G402"/>
    <mergeCell ref="H402:O402"/>
    <mergeCell ref="P402:R402"/>
    <mergeCell ref="S402:Y402"/>
    <mergeCell ref="Z402:AE402"/>
    <mergeCell ref="AF402:AJ402"/>
    <mergeCell ref="AK402:AN402"/>
    <mergeCell ref="AO402:AW402"/>
    <mergeCell ref="AX402:BA402"/>
    <mergeCell ref="A399:G399"/>
    <mergeCell ref="H399:O399"/>
    <mergeCell ref="P399:R399"/>
    <mergeCell ref="S399:Y399"/>
    <mergeCell ref="Z399:AE399"/>
    <mergeCell ref="AF399:AJ399"/>
    <mergeCell ref="AK399:AN399"/>
    <mergeCell ref="AO399:AW399"/>
    <mergeCell ref="AX399:BA399"/>
    <mergeCell ref="A400:G400"/>
    <mergeCell ref="H400:O400"/>
    <mergeCell ref="P400:R400"/>
    <mergeCell ref="S400:Y400"/>
    <mergeCell ref="Z400:AE400"/>
    <mergeCell ref="AF400:AJ400"/>
    <mergeCell ref="AK400:AN400"/>
    <mergeCell ref="AO400:AW400"/>
    <mergeCell ref="AX400:BA400"/>
    <mergeCell ref="A397:G397"/>
    <mergeCell ref="H397:O397"/>
    <mergeCell ref="P397:R397"/>
    <mergeCell ref="S397:Y397"/>
    <mergeCell ref="Z397:AE397"/>
    <mergeCell ref="AF397:AJ397"/>
    <mergeCell ref="AK397:AN397"/>
    <mergeCell ref="AO397:AW397"/>
    <mergeCell ref="AX397:BA397"/>
    <mergeCell ref="A398:G398"/>
    <mergeCell ref="H398:O398"/>
    <mergeCell ref="P398:R398"/>
    <mergeCell ref="S398:Y398"/>
    <mergeCell ref="Z398:AE398"/>
    <mergeCell ref="AF398:AJ398"/>
    <mergeCell ref="AK398:AN398"/>
    <mergeCell ref="AO398:AW398"/>
    <mergeCell ref="AX398:BA398"/>
    <mergeCell ref="A395:G395"/>
    <mergeCell ref="H395:O395"/>
    <mergeCell ref="P395:R395"/>
    <mergeCell ref="S395:Y395"/>
    <mergeCell ref="Z395:AE395"/>
    <mergeCell ref="AF395:AJ395"/>
    <mergeCell ref="AK395:AN395"/>
    <mergeCell ref="AO395:AW395"/>
    <mergeCell ref="AX395:BA395"/>
    <mergeCell ref="A396:G396"/>
    <mergeCell ref="H396:O396"/>
    <mergeCell ref="P396:R396"/>
    <mergeCell ref="S396:Y396"/>
    <mergeCell ref="Z396:AE396"/>
    <mergeCell ref="AF396:AJ396"/>
    <mergeCell ref="AK396:AN396"/>
    <mergeCell ref="AO396:AW396"/>
    <mergeCell ref="AX396:BA396"/>
    <mergeCell ref="A393:G393"/>
    <mergeCell ref="H393:O393"/>
    <mergeCell ref="P393:R393"/>
    <mergeCell ref="S393:Y393"/>
    <mergeCell ref="Z393:AE393"/>
    <mergeCell ref="AF393:AJ393"/>
    <mergeCell ref="AK393:AN393"/>
    <mergeCell ref="AO393:AW393"/>
    <mergeCell ref="AX393:BA393"/>
    <mergeCell ref="A394:G394"/>
    <mergeCell ref="H394:O394"/>
    <mergeCell ref="P394:R394"/>
    <mergeCell ref="S394:Y394"/>
    <mergeCell ref="Z394:AE394"/>
    <mergeCell ref="AF394:AJ394"/>
    <mergeCell ref="AK394:AN394"/>
    <mergeCell ref="AO394:AW394"/>
    <mergeCell ref="AX394:BA394"/>
    <mergeCell ref="A391:G391"/>
    <mergeCell ref="H391:O391"/>
    <mergeCell ref="P391:R391"/>
    <mergeCell ref="S391:Y391"/>
    <mergeCell ref="Z391:AE391"/>
    <mergeCell ref="AF391:AJ391"/>
    <mergeCell ref="AK391:AN391"/>
    <mergeCell ref="AO391:AW391"/>
    <mergeCell ref="AX391:BA391"/>
    <mergeCell ref="A392:G392"/>
    <mergeCell ref="H392:O392"/>
    <mergeCell ref="P392:R392"/>
    <mergeCell ref="S392:Y392"/>
    <mergeCell ref="Z392:AE392"/>
    <mergeCell ref="AF392:AJ392"/>
    <mergeCell ref="AK392:AN392"/>
    <mergeCell ref="AO392:AW392"/>
    <mergeCell ref="AX392:BA392"/>
    <mergeCell ref="A389:G389"/>
    <mergeCell ref="H389:O389"/>
    <mergeCell ref="P389:R389"/>
    <mergeCell ref="S389:Y389"/>
    <mergeCell ref="Z389:AE389"/>
    <mergeCell ref="AF389:AJ389"/>
    <mergeCell ref="AK389:AN389"/>
    <mergeCell ref="AO389:AW389"/>
    <mergeCell ref="AX389:BA389"/>
    <mergeCell ref="A390:G390"/>
    <mergeCell ref="H390:O390"/>
    <mergeCell ref="P390:R390"/>
    <mergeCell ref="S390:Y390"/>
    <mergeCell ref="Z390:AE390"/>
    <mergeCell ref="AF390:AJ390"/>
    <mergeCell ref="AK390:AN390"/>
    <mergeCell ref="AO390:AW390"/>
    <mergeCell ref="AX390:BA390"/>
    <mergeCell ref="A387:G387"/>
    <mergeCell ref="H387:O387"/>
    <mergeCell ref="P387:R387"/>
    <mergeCell ref="S387:Y387"/>
    <mergeCell ref="Z387:AE387"/>
    <mergeCell ref="AF387:AJ387"/>
    <mergeCell ref="AK387:AN387"/>
    <mergeCell ref="AO387:AW387"/>
    <mergeCell ref="AX387:BA387"/>
    <mergeCell ref="A388:G388"/>
    <mergeCell ref="H388:O388"/>
    <mergeCell ref="P388:R388"/>
    <mergeCell ref="S388:Y388"/>
    <mergeCell ref="Z388:AE388"/>
    <mergeCell ref="AF388:AJ388"/>
    <mergeCell ref="AK388:AN388"/>
    <mergeCell ref="AO388:AW388"/>
    <mergeCell ref="AX388:BA388"/>
    <mergeCell ref="A383:C383"/>
    <mergeCell ref="D383:F383"/>
    <mergeCell ref="G383:N383"/>
    <mergeCell ref="O383:Q383"/>
    <mergeCell ref="R383:X383"/>
    <mergeCell ref="Y383:AH383"/>
    <mergeCell ref="AI383:AK383"/>
    <mergeCell ref="AL383:AR383"/>
    <mergeCell ref="AS383:AU383"/>
    <mergeCell ref="AV383:AX383"/>
    <mergeCell ref="A384:C384"/>
    <mergeCell ref="D384:F384"/>
    <mergeCell ref="G384:N384"/>
    <mergeCell ref="O384:Q384"/>
    <mergeCell ref="R384:X384"/>
    <mergeCell ref="Y384:AH384"/>
    <mergeCell ref="AI384:AK384"/>
    <mergeCell ref="AL384:AR384"/>
    <mergeCell ref="AS384:AU384"/>
    <mergeCell ref="AV384:AX384"/>
    <mergeCell ref="A381:C381"/>
    <mergeCell ref="D381:F381"/>
    <mergeCell ref="G381:N381"/>
    <mergeCell ref="O381:Q381"/>
    <mergeCell ref="R381:X381"/>
    <mergeCell ref="Y381:AH381"/>
    <mergeCell ref="AI381:AK381"/>
    <mergeCell ref="AL381:AR381"/>
    <mergeCell ref="AS381:AU381"/>
    <mergeCell ref="AV381:AX381"/>
    <mergeCell ref="A382:C382"/>
    <mergeCell ref="D382:F382"/>
    <mergeCell ref="G382:N382"/>
    <mergeCell ref="O382:Q382"/>
    <mergeCell ref="R382:X382"/>
    <mergeCell ref="Y382:AH382"/>
    <mergeCell ref="AI382:AK382"/>
    <mergeCell ref="AL382:AR382"/>
    <mergeCell ref="AS382:AU382"/>
    <mergeCell ref="AV382:AX382"/>
    <mergeCell ref="AV375:AX375"/>
    <mergeCell ref="A376:C376"/>
    <mergeCell ref="D376:F376"/>
    <mergeCell ref="Y376:AH376"/>
    <mergeCell ref="AI376:AK376"/>
    <mergeCell ref="AL376:AR376"/>
    <mergeCell ref="AS376:AU376"/>
    <mergeCell ref="AV376:AX376"/>
    <mergeCell ref="A377:C377"/>
    <mergeCell ref="D377:F377"/>
    <mergeCell ref="Y377:AH377"/>
    <mergeCell ref="AI377:AK377"/>
    <mergeCell ref="AL377:AR377"/>
    <mergeCell ref="AS377:AU377"/>
    <mergeCell ref="AV377:AX377"/>
    <mergeCell ref="A378:C378"/>
    <mergeCell ref="D378:F378"/>
    <mergeCell ref="Y378:AH378"/>
    <mergeCell ref="AI378:AK378"/>
    <mergeCell ref="AL378:AR378"/>
    <mergeCell ref="AS378:AU378"/>
    <mergeCell ref="AV378:AX378"/>
    <mergeCell ref="G377:N377"/>
    <mergeCell ref="O377:Q377"/>
    <mergeCell ref="R377:X377"/>
    <mergeCell ref="G376:N376"/>
    <mergeCell ref="O376:Q376"/>
    <mergeCell ref="R376:X376"/>
    <mergeCell ref="G375:N375"/>
    <mergeCell ref="O375:Q375"/>
    <mergeCell ref="R375:X375"/>
    <mergeCell ref="A375:C375"/>
    <mergeCell ref="AV371:AX371"/>
    <mergeCell ref="A372:C372"/>
    <mergeCell ref="D372:F372"/>
    <mergeCell ref="Y372:AH372"/>
    <mergeCell ref="AI372:AK372"/>
    <mergeCell ref="AL372:AR372"/>
    <mergeCell ref="AS372:AU372"/>
    <mergeCell ref="AV372:AX372"/>
    <mergeCell ref="A373:C373"/>
    <mergeCell ref="D373:F373"/>
    <mergeCell ref="Y373:AH373"/>
    <mergeCell ref="AI373:AK373"/>
    <mergeCell ref="AL373:AR373"/>
    <mergeCell ref="AS373:AU373"/>
    <mergeCell ref="AV373:AX373"/>
    <mergeCell ref="A374:C374"/>
    <mergeCell ref="D374:F374"/>
    <mergeCell ref="Y374:AH374"/>
    <mergeCell ref="AI374:AK374"/>
    <mergeCell ref="AL374:AR374"/>
    <mergeCell ref="AS374:AU374"/>
    <mergeCell ref="AV374:AX374"/>
    <mergeCell ref="G374:N374"/>
    <mergeCell ref="O374:Q374"/>
    <mergeCell ref="R374:X374"/>
    <mergeCell ref="AV367:AX367"/>
    <mergeCell ref="A368:C368"/>
    <mergeCell ref="D368:F368"/>
    <mergeCell ref="Y368:AH368"/>
    <mergeCell ref="AI368:AK368"/>
    <mergeCell ref="AL368:AR368"/>
    <mergeCell ref="AS368:AU368"/>
    <mergeCell ref="AV368:AX368"/>
    <mergeCell ref="A369:C369"/>
    <mergeCell ref="D369:F369"/>
    <mergeCell ref="Y369:AH369"/>
    <mergeCell ref="AI369:AK369"/>
    <mergeCell ref="AL369:AR369"/>
    <mergeCell ref="AS369:AU369"/>
    <mergeCell ref="AV369:AX369"/>
    <mergeCell ref="A370:C370"/>
    <mergeCell ref="D370:F370"/>
    <mergeCell ref="Y370:AH370"/>
    <mergeCell ref="AI370:AK370"/>
    <mergeCell ref="AL370:AR370"/>
    <mergeCell ref="AS370:AU370"/>
    <mergeCell ref="AV370:AX370"/>
    <mergeCell ref="G370:N370"/>
    <mergeCell ref="O370:Q370"/>
    <mergeCell ref="R370:X370"/>
    <mergeCell ref="G369:N369"/>
    <mergeCell ref="O369:Q369"/>
    <mergeCell ref="R369:X369"/>
    <mergeCell ref="G368:N368"/>
    <mergeCell ref="O368:Q368"/>
    <mergeCell ref="R368:X368"/>
    <mergeCell ref="G367:N367"/>
    <mergeCell ref="AV365:AX365"/>
    <mergeCell ref="A366:C366"/>
    <mergeCell ref="D366:F366"/>
    <mergeCell ref="Y366:AH366"/>
    <mergeCell ref="AI366:AK366"/>
    <mergeCell ref="AL366:AR366"/>
    <mergeCell ref="AS366:AU366"/>
    <mergeCell ref="AV366:AX366"/>
    <mergeCell ref="G363:N363"/>
    <mergeCell ref="O363:Q363"/>
    <mergeCell ref="R363:X363"/>
    <mergeCell ref="A363:C363"/>
    <mergeCell ref="D363:F363"/>
    <mergeCell ref="Y363:AH363"/>
    <mergeCell ref="AI363:AK363"/>
    <mergeCell ref="AL363:AR363"/>
    <mergeCell ref="AS363:AU363"/>
    <mergeCell ref="A362:C362"/>
    <mergeCell ref="D362:F362"/>
    <mergeCell ref="Y362:AH362"/>
    <mergeCell ref="AI362:AK362"/>
    <mergeCell ref="AL362:AR362"/>
    <mergeCell ref="AS362:AU362"/>
    <mergeCell ref="AV362:AX362"/>
    <mergeCell ref="G362:N362"/>
    <mergeCell ref="O362:Q362"/>
    <mergeCell ref="R362:X362"/>
    <mergeCell ref="AV363:AX363"/>
    <mergeCell ref="A364:C364"/>
    <mergeCell ref="D364:F364"/>
    <mergeCell ref="Y364:AH364"/>
    <mergeCell ref="AI364:AK364"/>
    <mergeCell ref="AL364:AR364"/>
    <mergeCell ref="AS364:AU364"/>
    <mergeCell ref="AV364:AX364"/>
    <mergeCell ref="A360:C360"/>
    <mergeCell ref="D360:F360"/>
    <mergeCell ref="G360:N360"/>
    <mergeCell ref="O360:Q360"/>
    <mergeCell ref="R360:X360"/>
    <mergeCell ref="Y360:AH360"/>
    <mergeCell ref="AI360:AK360"/>
    <mergeCell ref="AL360:AR360"/>
    <mergeCell ref="AS360:AU360"/>
    <mergeCell ref="AV360:AX360"/>
    <mergeCell ref="A361:C361"/>
    <mergeCell ref="D361:F361"/>
    <mergeCell ref="G361:N361"/>
    <mergeCell ref="O361:Q361"/>
    <mergeCell ref="R361:X361"/>
    <mergeCell ref="Y361:AH361"/>
    <mergeCell ref="AI361:AK361"/>
    <mergeCell ref="AL361:AR361"/>
    <mergeCell ref="AS361:AU361"/>
    <mergeCell ref="AV361:AX361"/>
    <mergeCell ref="A356:C356"/>
    <mergeCell ref="D356:F356"/>
    <mergeCell ref="G356:N356"/>
    <mergeCell ref="O356:Q356"/>
    <mergeCell ref="R356:X356"/>
    <mergeCell ref="Y356:AH356"/>
    <mergeCell ref="AI356:AK356"/>
    <mergeCell ref="AL356:AR356"/>
    <mergeCell ref="AS356:AU356"/>
    <mergeCell ref="AV356:AX356"/>
    <mergeCell ref="G359:N359"/>
    <mergeCell ref="O359:Q359"/>
    <mergeCell ref="R359:X359"/>
    <mergeCell ref="Y359:AH359"/>
    <mergeCell ref="AI359:AK359"/>
    <mergeCell ref="AL359:AR359"/>
    <mergeCell ref="AS359:AU359"/>
    <mergeCell ref="AV359:AX359"/>
    <mergeCell ref="A352:C352"/>
    <mergeCell ref="D352:F352"/>
    <mergeCell ref="G352:N352"/>
    <mergeCell ref="O352:Q352"/>
    <mergeCell ref="R352:X352"/>
    <mergeCell ref="Y352:AH352"/>
    <mergeCell ref="AI352:AK352"/>
    <mergeCell ref="AL352:AR352"/>
    <mergeCell ref="AS352:AU352"/>
    <mergeCell ref="AV352:AX352"/>
    <mergeCell ref="G355:N355"/>
    <mergeCell ref="O355:Q355"/>
    <mergeCell ref="R355:X355"/>
    <mergeCell ref="Y355:AH355"/>
    <mergeCell ref="AI355:AK355"/>
    <mergeCell ref="AL355:AR355"/>
    <mergeCell ref="AS355:AU355"/>
    <mergeCell ref="AV355:AX355"/>
    <mergeCell ref="A348:C348"/>
    <mergeCell ref="D348:F348"/>
    <mergeCell ref="G348:N348"/>
    <mergeCell ref="O348:Q348"/>
    <mergeCell ref="R348:X348"/>
    <mergeCell ref="Y348:AH348"/>
    <mergeCell ref="AI348:AK348"/>
    <mergeCell ref="AL348:AR348"/>
    <mergeCell ref="AS348:AU348"/>
    <mergeCell ref="AV348:AX348"/>
    <mergeCell ref="G351:N351"/>
    <mergeCell ref="O351:Q351"/>
    <mergeCell ref="R351:X351"/>
    <mergeCell ref="Y351:AH351"/>
    <mergeCell ref="AI351:AK351"/>
    <mergeCell ref="AL351:AR351"/>
    <mergeCell ref="AS351:AU351"/>
    <mergeCell ref="AV351:AX351"/>
    <mergeCell ref="A344:C344"/>
    <mergeCell ref="D344:F344"/>
    <mergeCell ref="G344:N344"/>
    <mergeCell ref="O344:Q344"/>
    <mergeCell ref="R344:X344"/>
    <mergeCell ref="Y344:AH344"/>
    <mergeCell ref="AI344:AK344"/>
    <mergeCell ref="AL344:AR344"/>
    <mergeCell ref="AS344:AU344"/>
    <mergeCell ref="AV344:AX344"/>
    <mergeCell ref="G347:N347"/>
    <mergeCell ref="O347:Q347"/>
    <mergeCell ref="R347:X347"/>
    <mergeCell ref="Y347:AH347"/>
    <mergeCell ref="AI347:AK347"/>
    <mergeCell ref="AL347:AR347"/>
    <mergeCell ref="AS347:AU347"/>
    <mergeCell ref="AV347:AX347"/>
    <mergeCell ref="A340:C340"/>
    <mergeCell ref="D340:F340"/>
    <mergeCell ref="G340:N340"/>
    <mergeCell ref="O340:Q340"/>
    <mergeCell ref="R340:X340"/>
    <mergeCell ref="Y340:AH340"/>
    <mergeCell ref="AI340:AK340"/>
    <mergeCell ref="AL340:AR340"/>
    <mergeCell ref="AS340:AU340"/>
    <mergeCell ref="AV340:AX340"/>
    <mergeCell ref="G343:N343"/>
    <mergeCell ref="O343:Q343"/>
    <mergeCell ref="R343:X343"/>
    <mergeCell ref="Y343:AH343"/>
    <mergeCell ref="AI343:AK343"/>
    <mergeCell ref="AL343:AR343"/>
    <mergeCell ref="AS343:AU343"/>
    <mergeCell ref="AV343:AX343"/>
    <mergeCell ref="A336:C336"/>
    <mergeCell ref="D336:F336"/>
    <mergeCell ref="G336:N336"/>
    <mergeCell ref="O336:Q336"/>
    <mergeCell ref="R336:X336"/>
    <mergeCell ref="Y336:AH336"/>
    <mergeCell ref="AI336:AK336"/>
    <mergeCell ref="AL336:AR336"/>
    <mergeCell ref="AS336:AU336"/>
    <mergeCell ref="AV336:AX336"/>
    <mergeCell ref="G339:N339"/>
    <mergeCell ref="O339:Q339"/>
    <mergeCell ref="R339:X339"/>
    <mergeCell ref="Y339:AH339"/>
    <mergeCell ref="AI339:AK339"/>
    <mergeCell ref="AL339:AR339"/>
    <mergeCell ref="AS339:AU339"/>
    <mergeCell ref="AV339:AX339"/>
    <mergeCell ref="A332:C332"/>
    <mergeCell ref="D332:F332"/>
    <mergeCell ref="G332:N332"/>
    <mergeCell ref="O332:Q332"/>
    <mergeCell ref="R332:X332"/>
    <mergeCell ref="Y332:AH332"/>
    <mergeCell ref="AI332:AK332"/>
    <mergeCell ref="AL332:AR332"/>
    <mergeCell ref="AS332:AU332"/>
    <mergeCell ref="AV332:AX332"/>
    <mergeCell ref="G335:N335"/>
    <mergeCell ref="O335:Q335"/>
    <mergeCell ref="R335:X335"/>
    <mergeCell ref="Y335:AH335"/>
    <mergeCell ref="AI335:AK335"/>
    <mergeCell ref="AL335:AR335"/>
    <mergeCell ref="AS335:AU335"/>
    <mergeCell ref="AV335:AX335"/>
    <mergeCell ref="A328:C328"/>
    <mergeCell ref="D328:F328"/>
    <mergeCell ref="G328:N328"/>
    <mergeCell ref="O328:Q328"/>
    <mergeCell ref="R328:X328"/>
    <mergeCell ref="Y328:AH328"/>
    <mergeCell ref="AI328:AK328"/>
    <mergeCell ref="AL328:AR328"/>
    <mergeCell ref="AS328:AU328"/>
    <mergeCell ref="AV328:AX328"/>
    <mergeCell ref="G331:N331"/>
    <mergeCell ref="O331:Q331"/>
    <mergeCell ref="R331:X331"/>
    <mergeCell ref="Y331:AH331"/>
    <mergeCell ref="AI331:AK331"/>
    <mergeCell ref="AL331:AR331"/>
    <mergeCell ref="AS331:AU331"/>
    <mergeCell ref="AV331:AX331"/>
    <mergeCell ref="A324:C324"/>
    <mergeCell ref="D324:F324"/>
    <mergeCell ref="G324:N324"/>
    <mergeCell ref="O324:Q324"/>
    <mergeCell ref="R324:X324"/>
    <mergeCell ref="Y324:AH324"/>
    <mergeCell ref="AI324:AK324"/>
    <mergeCell ref="AL324:AR324"/>
    <mergeCell ref="AS324:AU324"/>
    <mergeCell ref="AV324:AX324"/>
    <mergeCell ref="G327:N327"/>
    <mergeCell ref="O327:Q327"/>
    <mergeCell ref="R327:X327"/>
    <mergeCell ref="Y327:AH327"/>
    <mergeCell ref="AI327:AK327"/>
    <mergeCell ref="AL327:AR327"/>
    <mergeCell ref="AS327:AU327"/>
    <mergeCell ref="AV327:AX327"/>
    <mergeCell ref="A320:C320"/>
    <mergeCell ref="D320:F320"/>
    <mergeCell ref="G320:N320"/>
    <mergeCell ref="O320:Q320"/>
    <mergeCell ref="R320:X320"/>
    <mergeCell ref="Y320:AH320"/>
    <mergeCell ref="AI320:AK320"/>
    <mergeCell ref="AL320:AR320"/>
    <mergeCell ref="AS320:AU320"/>
    <mergeCell ref="AV320:AX320"/>
    <mergeCell ref="G323:N323"/>
    <mergeCell ref="O323:Q323"/>
    <mergeCell ref="R323:X323"/>
    <mergeCell ref="Y323:AH323"/>
    <mergeCell ref="AI323:AK323"/>
    <mergeCell ref="AL323:AR323"/>
    <mergeCell ref="AS323:AU323"/>
    <mergeCell ref="AV323:AX323"/>
    <mergeCell ref="A316:C316"/>
    <mergeCell ref="D316:F316"/>
    <mergeCell ref="G316:N316"/>
    <mergeCell ref="O316:Q316"/>
    <mergeCell ref="R316:X316"/>
    <mergeCell ref="Y316:AH316"/>
    <mergeCell ref="AI316:AK316"/>
    <mergeCell ref="AL316:AR316"/>
    <mergeCell ref="AS316:AU316"/>
    <mergeCell ref="AV316:AX316"/>
    <mergeCell ref="G319:N319"/>
    <mergeCell ref="O319:Q319"/>
    <mergeCell ref="R319:X319"/>
    <mergeCell ref="Y319:AH319"/>
    <mergeCell ref="AI319:AK319"/>
    <mergeCell ref="AL319:AR319"/>
    <mergeCell ref="AS319:AU319"/>
    <mergeCell ref="AV319:AX319"/>
    <mergeCell ref="I278:U278"/>
    <mergeCell ref="V278:AF278"/>
    <mergeCell ref="AG278:AS278"/>
    <mergeCell ref="AT278:BA278"/>
    <mergeCell ref="V282:AF282"/>
    <mergeCell ref="AG282:AS282"/>
    <mergeCell ref="AT282:BA282"/>
    <mergeCell ref="A283:H283"/>
    <mergeCell ref="I283:U283"/>
    <mergeCell ref="V283:AF283"/>
    <mergeCell ref="AG283:AS283"/>
    <mergeCell ref="AT283:BA283"/>
    <mergeCell ref="A284:H284"/>
    <mergeCell ref="I284:U284"/>
    <mergeCell ref="V284:AF284"/>
    <mergeCell ref="AG284:AS284"/>
    <mergeCell ref="AT284:BA284"/>
    <mergeCell ref="AT263:BA263"/>
    <mergeCell ref="I267:U267"/>
    <mergeCell ref="V267:AF267"/>
    <mergeCell ref="AG267:AS267"/>
    <mergeCell ref="AT267:BA267"/>
    <mergeCell ref="A268:BA268"/>
    <mergeCell ref="A269:H269"/>
    <mergeCell ref="I269:U269"/>
    <mergeCell ref="V269:AF269"/>
    <mergeCell ref="AG269:AS269"/>
    <mergeCell ref="AT269:BA269"/>
    <mergeCell ref="A270:H270"/>
    <mergeCell ref="I270:U270"/>
    <mergeCell ref="V270:AF270"/>
    <mergeCell ref="AG270:AS270"/>
    <mergeCell ref="AT270:BA270"/>
    <mergeCell ref="A271:H271"/>
    <mergeCell ref="I271:U271"/>
    <mergeCell ref="V271:AF271"/>
    <mergeCell ref="AG271:AS271"/>
    <mergeCell ref="AT271:BA271"/>
    <mergeCell ref="A255:BA255"/>
    <mergeCell ref="A256:H256"/>
    <mergeCell ref="I256:U256"/>
    <mergeCell ref="V256:AF256"/>
    <mergeCell ref="AG256:AS256"/>
    <mergeCell ref="AT256:BA256"/>
    <mergeCell ref="V260:AF260"/>
    <mergeCell ref="AG260:AS260"/>
    <mergeCell ref="AT260:BA260"/>
    <mergeCell ref="A261:H261"/>
    <mergeCell ref="I261:U261"/>
    <mergeCell ref="V261:AF261"/>
    <mergeCell ref="AG261:AS261"/>
    <mergeCell ref="AT261:BA261"/>
    <mergeCell ref="A262:H262"/>
    <mergeCell ref="I262:U262"/>
    <mergeCell ref="V262:AF262"/>
    <mergeCell ref="AG262:AS262"/>
    <mergeCell ref="AT262:BA262"/>
    <mergeCell ref="AT249:BA249"/>
    <mergeCell ref="A250:H250"/>
    <mergeCell ref="I250:U250"/>
    <mergeCell ref="V250:AF250"/>
    <mergeCell ref="AG250:AS250"/>
    <mergeCell ref="AT250:BA250"/>
    <mergeCell ref="I252:U252"/>
    <mergeCell ref="V252:AF252"/>
    <mergeCell ref="AG252:AS252"/>
    <mergeCell ref="AT252:BA252"/>
    <mergeCell ref="A253:H253"/>
    <mergeCell ref="I253:U253"/>
    <mergeCell ref="V253:AF253"/>
    <mergeCell ref="AG253:AS253"/>
    <mergeCell ref="AT253:BA253"/>
    <mergeCell ref="A254:H254"/>
    <mergeCell ref="I254:U254"/>
    <mergeCell ref="V254:AF254"/>
    <mergeCell ref="AG254:AS254"/>
    <mergeCell ref="AT254:BA254"/>
    <mergeCell ref="A242:H242"/>
    <mergeCell ref="I242:U242"/>
    <mergeCell ref="V242:AF242"/>
    <mergeCell ref="AG242:AS242"/>
    <mergeCell ref="AT242:BA242"/>
    <mergeCell ref="A243:H243"/>
    <mergeCell ref="I243:U243"/>
    <mergeCell ref="V243:AF243"/>
    <mergeCell ref="AG243:AS243"/>
    <mergeCell ref="AT243:BA243"/>
    <mergeCell ref="A244:H244"/>
    <mergeCell ref="I244:U244"/>
    <mergeCell ref="V244:AF244"/>
    <mergeCell ref="AG244:AS244"/>
    <mergeCell ref="AT244:BA244"/>
    <mergeCell ref="V247:AF247"/>
    <mergeCell ref="AG247:AS247"/>
    <mergeCell ref="AT247:BA247"/>
    <mergeCell ref="I230:U230"/>
    <mergeCell ref="V230:AF230"/>
    <mergeCell ref="AG230:AS230"/>
    <mergeCell ref="AT230:BA230"/>
    <mergeCell ref="V236:AF236"/>
    <mergeCell ref="AG236:AS236"/>
    <mergeCell ref="AT236:BA236"/>
    <mergeCell ref="A237:H237"/>
    <mergeCell ref="I237:U237"/>
    <mergeCell ref="V237:AF237"/>
    <mergeCell ref="AG237:AS237"/>
    <mergeCell ref="AT237:BA237"/>
    <mergeCell ref="A238:H238"/>
    <mergeCell ref="I238:U238"/>
    <mergeCell ref="V238:AF238"/>
    <mergeCell ref="AG238:AS238"/>
    <mergeCell ref="AT238:BA238"/>
    <mergeCell ref="V218:AF218"/>
    <mergeCell ref="AG218:AS218"/>
    <mergeCell ref="AT218:BA218"/>
    <mergeCell ref="V222:AF222"/>
    <mergeCell ref="AG222:AS222"/>
    <mergeCell ref="AT222:BA222"/>
    <mergeCell ref="A223:H223"/>
    <mergeCell ref="I223:U223"/>
    <mergeCell ref="V223:AF223"/>
    <mergeCell ref="AG223:AS223"/>
    <mergeCell ref="AT223:BA223"/>
    <mergeCell ref="A224:H224"/>
    <mergeCell ref="I224:U224"/>
    <mergeCell ref="V224:AF224"/>
    <mergeCell ref="AG224:AS224"/>
    <mergeCell ref="AT224:BA224"/>
    <mergeCell ref="A225:H225"/>
    <mergeCell ref="I225:U225"/>
    <mergeCell ref="V225:AF225"/>
    <mergeCell ref="AG225:AS225"/>
    <mergeCell ref="AT225:BA225"/>
    <mergeCell ref="A209:H209"/>
    <mergeCell ref="I209:U209"/>
    <mergeCell ref="V209:AF209"/>
    <mergeCell ref="AG209:AS209"/>
    <mergeCell ref="AT209:BA209"/>
    <mergeCell ref="A210:H210"/>
    <mergeCell ref="I210:U210"/>
    <mergeCell ref="V210:AF210"/>
    <mergeCell ref="AG210:AS210"/>
    <mergeCell ref="AT210:BA210"/>
    <mergeCell ref="I215:U215"/>
    <mergeCell ref="V215:AF215"/>
    <mergeCell ref="AG215:AS215"/>
    <mergeCell ref="AT215:BA215"/>
    <mergeCell ref="A216:H216"/>
    <mergeCell ref="I216:U216"/>
    <mergeCell ref="V216:AF216"/>
    <mergeCell ref="AG216:AS216"/>
    <mergeCell ref="AT216:BA216"/>
    <mergeCell ref="AG203:AS203"/>
    <mergeCell ref="AT203:BA203"/>
    <mergeCell ref="A204:H204"/>
    <mergeCell ref="I204:U204"/>
    <mergeCell ref="V204:AF204"/>
    <mergeCell ref="AG204:AS204"/>
    <mergeCell ref="AT204:BA204"/>
    <mergeCell ref="I206:U206"/>
    <mergeCell ref="V206:AF206"/>
    <mergeCell ref="AG206:AS206"/>
    <mergeCell ref="AT206:BA206"/>
    <mergeCell ref="A207:BA207"/>
    <mergeCell ref="A208:H208"/>
    <mergeCell ref="I208:U208"/>
    <mergeCell ref="V208:AF208"/>
    <mergeCell ref="AG208:AS208"/>
    <mergeCell ref="AT208:BA208"/>
    <mergeCell ref="A194:H194"/>
    <mergeCell ref="I194:U194"/>
    <mergeCell ref="V194:AF194"/>
    <mergeCell ref="AG194:AS194"/>
    <mergeCell ref="AT194:BA194"/>
    <mergeCell ref="A195:H195"/>
    <mergeCell ref="I195:U195"/>
    <mergeCell ref="V195:AF195"/>
    <mergeCell ref="AG195:AS195"/>
    <mergeCell ref="AT195:BA195"/>
    <mergeCell ref="A196:H196"/>
    <mergeCell ref="I196:U196"/>
    <mergeCell ref="V196:AF196"/>
    <mergeCell ref="AG196:AS196"/>
    <mergeCell ref="AT196:BA196"/>
    <mergeCell ref="V200:AF200"/>
    <mergeCell ref="AG200:AS200"/>
    <mergeCell ref="AT200:BA200"/>
    <mergeCell ref="A188:H188"/>
    <mergeCell ref="I188:U188"/>
    <mergeCell ref="V188:AF188"/>
    <mergeCell ref="AG188:AS188"/>
    <mergeCell ref="AT188:BA188"/>
    <mergeCell ref="A189:H189"/>
    <mergeCell ref="I189:U189"/>
    <mergeCell ref="V189:AF189"/>
    <mergeCell ref="AG189:AS189"/>
    <mergeCell ref="AT189:BA189"/>
    <mergeCell ref="A190:BA190"/>
    <mergeCell ref="A191:H191"/>
    <mergeCell ref="I191:U191"/>
    <mergeCell ref="V191:AF191"/>
    <mergeCell ref="AG191:AS191"/>
    <mergeCell ref="AT191:BA191"/>
    <mergeCell ref="I193:U193"/>
    <mergeCell ref="V193:AF193"/>
    <mergeCell ref="AG193:AS193"/>
    <mergeCell ref="AT193:BA193"/>
    <mergeCell ref="A180:H180"/>
    <mergeCell ref="I180:U180"/>
    <mergeCell ref="V180:AF180"/>
    <mergeCell ref="AG180:AS180"/>
    <mergeCell ref="AT180:BA180"/>
    <mergeCell ref="A181:H181"/>
    <mergeCell ref="I181:U181"/>
    <mergeCell ref="V181:AF181"/>
    <mergeCell ref="AG181:AS181"/>
    <mergeCell ref="AT181:BA181"/>
    <mergeCell ref="I183:U183"/>
    <mergeCell ref="V183:AF183"/>
    <mergeCell ref="AG183:AS183"/>
    <mergeCell ref="AT183:BA183"/>
    <mergeCell ref="A184:H184"/>
    <mergeCell ref="I184:U184"/>
    <mergeCell ref="V184:AF184"/>
    <mergeCell ref="AG184:AS184"/>
    <mergeCell ref="AT184:BA184"/>
    <mergeCell ref="AT173:BA173"/>
    <mergeCell ref="A174:H174"/>
    <mergeCell ref="I174:U174"/>
    <mergeCell ref="V174:AF174"/>
    <mergeCell ref="AG174:AS174"/>
    <mergeCell ref="AT174:BA174"/>
    <mergeCell ref="A175:H175"/>
    <mergeCell ref="I175:U175"/>
    <mergeCell ref="V175:AF175"/>
    <mergeCell ref="AG175:AS175"/>
    <mergeCell ref="AT175:BA175"/>
    <mergeCell ref="I177:U177"/>
    <mergeCell ref="V177:AF177"/>
    <mergeCell ref="AG177:AS177"/>
    <mergeCell ref="AT177:BA177"/>
    <mergeCell ref="A178:BA178"/>
    <mergeCell ref="A179:H179"/>
    <mergeCell ref="I179:U179"/>
    <mergeCell ref="V179:AF179"/>
    <mergeCell ref="AG179:AS179"/>
    <mergeCell ref="AT179:BA179"/>
    <mergeCell ref="A149:AX149"/>
    <mergeCell ref="A150:AY150"/>
    <mergeCell ref="A152:BA152"/>
    <mergeCell ref="A153:I153"/>
    <mergeCell ref="J153:V153"/>
    <mergeCell ref="W153:BA153"/>
    <mergeCell ref="J162:V162"/>
    <mergeCell ref="W162:BA162"/>
    <mergeCell ref="A163:I163"/>
    <mergeCell ref="J163:V163"/>
    <mergeCell ref="W163:BA163"/>
    <mergeCell ref="A164:I164"/>
    <mergeCell ref="J164:V164"/>
    <mergeCell ref="W164:BA164"/>
    <mergeCell ref="A165:I165"/>
    <mergeCell ref="J165:V165"/>
    <mergeCell ref="W165:BA165"/>
    <mergeCell ref="A137:L137"/>
    <mergeCell ref="M137:Z137"/>
    <mergeCell ref="AA137:AY137"/>
    <mergeCell ref="A138:L138"/>
    <mergeCell ref="M138:Z138"/>
    <mergeCell ref="AA138:AY138"/>
    <mergeCell ref="A145:L145"/>
    <mergeCell ref="M145:Z145"/>
    <mergeCell ref="AA145:AY145"/>
    <mergeCell ref="A146:L146"/>
    <mergeCell ref="M146:Z146"/>
    <mergeCell ref="AA146:AY146"/>
    <mergeCell ref="A147:K147"/>
    <mergeCell ref="L147:Y147"/>
    <mergeCell ref="Z147:AX147"/>
    <mergeCell ref="A148:K148"/>
    <mergeCell ref="L148:Y148"/>
    <mergeCell ref="Z148:AX148"/>
    <mergeCell ref="A120:L120"/>
    <mergeCell ref="M120:Z120"/>
    <mergeCell ref="AA120:AY120"/>
    <mergeCell ref="A121:L121"/>
    <mergeCell ref="M121:Z121"/>
    <mergeCell ref="AA121:AY121"/>
    <mergeCell ref="A122:L122"/>
    <mergeCell ref="M122:Z122"/>
    <mergeCell ref="AA122:AY122"/>
    <mergeCell ref="A123:L123"/>
    <mergeCell ref="M123:Z123"/>
    <mergeCell ref="AA123:AY123"/>
    <mergeCell ref="A124:L124"/>
    <mergeCell ref="M124:Z124"/>
    <mergeCell ref="AA124:AY124"/>
    <mergeCell ref="AA131:AY131"/>
    <mergeCell ref="A132:L132"/>
    <mergeCell ref="M132:Z132"/>
    <mergeCell ref="AA132:AY132"/>
    <mergeCell ref="AB103:AM103"/>
    <mergeCell ref="AN103:AY103"/>
    <mergeCell ref="A104:M104"/>
    <mergeCell ref="N104:AA104"/>
    <mergeCell ref="AB104:AM104"/>
    <mergeCell ref="AN104:AY104"/>
    <mergeCell ref="A105:M105"/>
    <mergeCell ref="N105:AA105"/>
    <mergeCell ref="AB105:AM105"/>
    <mergeCell ref="AN105:AY105"/>
    <mergeCell ref="A106:M106"/>
    <mergeCell ref="N106:AA106"/>
    <mergeCell ref="AB106:AM106"/>
    <mergeCell ref="AN106:AY106"/>
    <mergeCell ref="A107:AY107"/>
    <mergeCell ref="A108:AY108"/>
    <mergeCell ref="M119:Z119"/>
    <mergeCell ref="AA119:AY119"/>
    <mergeCell ref="A84:N84"/>
    <mergeCell ref="O84:W84"/>
    <mergeCell ref="X84:AE84"/>
    <mergeCell ref="AF84:AM84"/>
    <mergeCell ref="AN84:AQ84"/>
    <mergeCell ref="AB95:AM95"/>
    <mergeCell ref="AN95:AY95"/>
    <mergeCell ref="A96:M96"/>
    <mergeCell ref="N96:AA96"/>
    <mergeCell ref="AB96:AM96"/>
    <mergeCell ref="AN96:AY96"/>
    <mergeCell ref="A97:M97"/>
    <mergeCell ref="N97:AA97"/>
    <mergeCell ref="AB97:AM97"/>
    <mergeCell ref="AN97:AY97"/>
    <mergeCell ref="A98:M98"/>
    <mergeCell ref="N98:AA98"/>
    <mergeCell ref="AB98:AM98"/>
    <mergeCell ref="AN98:AY98"/>
    <mergeCell ref="X80:AE80"/>
    <mergeCell ref="AF80:AM80"/>
    <mergeCell ref="AN80:AQ80"/>
    <mergeCell ref="A81:N81"/>
    <mergeCell ref="O81:W81"/>
    <mergeCell ref="X81:AE81"/>
    <mergeCell ref="AF81:AM81"/>
    <mergeCell ref="AN81:AQ81"/>
    <mergeCell ref="A82:N82"/>
    <mergeCell ref="O82:W82"/>
    <mergeCell ref="X82:AE82"/>
    <mergeCell ref="AF82:AM82"/>
    <mergeCell ref="AN82:AQ82"/>
    <mergeCell ref="A83:N83"/>
    <mergeCell ref="O83:W83"/>
    <mergeCell ref="X83:AE83"/>
    <mergeCell ref="AF83:AM83"/>
    <mergeCell ref="AN83:AQ83"/>
    <mergeCell ref="A73:N73"/>
    <mergeCell ref="O73:W73"/>
    <mergeCell ref="X73:AE73"/>
    <mergeCell ref="AF73:AM73"/>
    <mergeCell ref="AN73:AQ73"/>
    <mergeCell ref="A74:N74"/>
    <mergeCell ref="O74:W74"/>
    <mergeCell ref="X74:AE74"/>
    <mergeCell ref="AF74:AM74"/>
    <mergeCell ref="AN74:AQ74"/>
    <mergeCell ref="A75:N75"/>
    <mergeCell ref="O75:W75"/>
    <mergeCell ref="X75:AE75"/>
    <mergeCell ref="AF75:AM75"/>
    <mergeCell ref="AN75:AQ75"/>
    <mergeCell ref="AF77:AM77"/>
    <mergeCell ref="AN77:AQ77"/>
    <mergeCell ref="A58:T58"/>
    <mergeCell ref="U58:AD58"/>
    <mergeCell ref="AE58:AL58"/>
    <mergeCell ref="AM58:BA58"/>
    <mergeCell ref="A59:T59"/>
    <mergeCell ref="U59:AD59"/>
    <mergeCell ref="AE59:AL59"/>
    <mergeCell ref="AM59:BA59"/>
    <mergeCell ref="AM61:AT61"/>
    <mergeCell ref="AU61:BA61"/>
    <mergeCell ref="A62:BA62"/>
    <mergeCell ref="A63:T63"/>
    <mergeCell ref="U63:AD63"/>
    <mergeCell ref="AE63:AL63"/>
    <mergeCell ref="AM63:AT63"/>
    <mergeCell ref="AU63:BA63"/>
    <mergeCell ref="A64:T64"/>
    <mergeCell ref="U64:AD64"/>
    <mergeCell ref="AE64:AL64"/>
    <mergeCell ref="AM64:AT64"/>
    <mergeCell ref="AU64:BA64"/>
    <mergeCell ref="U51:AD51"/>
    <mergeCell ref="AE51:AL51"/>
    <mergeCell ref="AM51:AT51"/>
    <mergeCell ref="AU51:BA51"/>
    <mergeCell ref="A52:T52"/>
    <mergeCell ref="U52:AD52"/>
    <mergeCell ref="AE52:AL52"/>
    <mergeCell ref="AM52:AT52"/>
    <mergeCell ref="AU52:BA52"/>
    <mergeCell ref="AM55:AT55"/>
    <mergeCell ref="AU55:BA55"/>
    <mergeCell ref="A56:T56"/>
    <mergeCell ref="U56:AD56"/>
    <mergeCell ref="AE56:AL56"/>
    <mergeCell ref="AM56:AT56"/>
    <mergeCell ref="AU56:BA56"/>
    <mergeCell ref="A57:T57"/>
    <mergeCell ref="U57:AD57"/>
    <mergeCell ref="AE57:AL57"/>
    <mergeCell ref="AM57:BA57"/>
    <mergeCell ref="A34:S34"/>
    <mergeCell ref="T34:AB34"/>
    <mergeCell ref="AD34:AI34"/>
    <mergeCell ref="AJ34:AO34"/>
    <mergeCell ref="A36:BA36"/>
    <mergeCell ref="A37:K37"/>
    <mergeCell ref="L37:BA37"/>
    <mergeCell ref="A38:K38"/>
    <mergeCell ref="L38:BA38"/>
    <mergeCell ref="A39:K39"/>
    <mergeCell ref="L39:BA39"/>
    <mergeCell ref="A40:K40"/>
    <mergeCell ref="L40:BA40"/>
    <mergeCell ref="L47:BA47"/>
    <mergeCell ref="A49:T49"/>
    <mergeCell ref="U49:AD49"/>
    <mergeCell ref="AE49:AL49"/>
    <mergeCell ref="AM49:AT49"/>
    <mergeCell ref="AU49:BA49"/>
    <mergeCell ref="T25:AB25"/>
    <mergeCell ref="AD25:AI25"/>
    <mergeCell ref="AJ25:AO25"/>
    <mergeCell ref="A26:S26"/>
    <mergeCell ref="T26:AB26"/>
    <mergeCell ref="AD26:AI26"/>
    <mergeCell ref="AJ26:AO26"/>
    <mergeCell ref="A27:S27"/>
    <mergeCell ref="T27:AB27"/>
    <mergeCell ref="AD27:AI27"/>
    <mergeCell ref="AJ27:AO27"/>
    <mergeCell ref="A28:S28"/>
    <mergeCell ref="T28:AB28"/>
    <mergeCell ref="AD28:AI28"/>
    <mergeCell ref="AJ28:AO28"/>
    <mergeCell ref="AJ32:AO32"/>
    <mergeCell ref="A33:S33"/>
    <mergeCell ref="T33:AB33"/>
    <mergeCell ref="AD33:AI33"/>
    <mergeCell ref="AJ33:AO33"/>
    <mergeCell ref="AR17:AV17"/>
    <mergeCell ref="AW17:BC17"/>
    <mergeCell ref="C18:D18"/>
    <mergeCell ref="E18:J18"/>
    <mergeCell ref="K18:P18"/>
    <mergeCell ref="Q18:W18"/>
    <mergeCell ref="X18:AG18"/>
    <mergeCell ref="AH18:AQ18"/>
    <mergeCell ref="AR18:AV18"/>
    <mergeCell ref="AW18:BC18"/>
    <mergeCell ref="C19:D19"/>
    <mergeCell ref="E19:J19"/>
    <mergeCell ref="K19:P19"/>
    <mergeCell ref="Q19:W19"/>
    <mergeCell ref="X19:AG19"/>
    <mergeCell ref="AH19:AQ19"/>
    <mergeCell ref="AR19:AV19"/>
    <mergeCell ref="AW19:BC19"/>
    <mergeCell ref="AR14:AV14"/>
    <mergeCell ref="AW14:BC14"/>
    <mergeCell ref="C15:D15"/>
    <mergeCell ref="E15:J15"/>
    <mergeCell ref="K15:P15"/>
    <mergeCell ref="Q15:W15"/>
    <mergeCell ref="X15:AG15"/>
    <mergeCell ref="AH15:AQ15"/>
    <mergeCell ref="AR15:AV15"/>
    <mergeCell ref="AW15:BC15"/>
    <mergeCell ref="C16:D16"/>
    <mergeCell ref="E16:J16"/>
    <mergeCell ref="K16:P16"/>
    <mergeCell ref="Q16:W16"/>
    <mergeCell ref="X16:AG16"/>
    <mergeCell ref="AH16:AQ16"/>
    <mergeCell ref="AR16:AV16"/>
    <mergeCell ref="AW16:BC16"/>
    <mergeCell ref="C11:D11"/>
    <mergeCell ref="E11:J11"/>
    <mergeCell ref="K11:P11"/>
    <mergeCell ref="Q11:W11"/>
    <mergeCell ref="X11:AG11"/>
    <mergeCell ref="AH11:AQ11"/>
    <mergeCell ref="AR11:AV11"/>
    <mergeCell ref="AW11:BC11"/>
    <mergeCell ref="C12:D12"/>
    <mergeCell ref="E12:J12"/>
    <mergeCell ref="K12:P12"/>
    <mergeCell ref="Q12:W12"/>
    <mergeCell ref="X12:AG12"/>
    <mergeCell ref="AH12:AQ12"/>
    <mergeCell ref="AR12:AV12"/>
    <mergeCell ref="AW12:BC12"/>
    <mergeCell ref="C13:D13"/>
    <mergeCell ref="E13:J13"/>
    <mergeCell ref="K13:P13"/>
    <mergeCell ref="Q13:W13"/>
    <mergeCell ref="X13:AG13"/>
    <mergeCell ref="AH13:AQ13"/>
    <mergeCell ref="AR13:AV13"/>
    <mergeCell ref="AW13:BC13"/>
    <mergeCell ref="A2:BA2"/>
    <mergeCell ref="A3:E3"/>
    <mergeCell ref="A6:BA6"/>
    <mergeCell ref="A8:BC8"/>
    <mergeCell ref="C9:D9"/>
    <mergeCell ref="E9:J9"/>
    <mergeCell ref="K9:P9"/>
    <mergeCell ref="Q9:W9"/>
    <mergeCell ref="X9:AG9"/>
    <mergeCell ref="AH9:AQ9"/>
    <mergeCell ref="AR9:AV9"/>
    <mergeCell ref="AW9:BC9"/>
    <mergeCell ref="C10:D10"/>
    <mergeCell ref="E10:J10"/>
    <mergeCell ref="K10:P10"/>
    <mergeCell ref="Q10:W10"/>
    <mergeCell ref="X10:AG10"/>
    <mergeCell ref="AH10:AQ10"/>
    <mergeCell ref="AR10:AV10"/>
    <mergeCell ref="AW10:BC10"/>
    <mergeCell ref="G379:N379"/>
    <mergeCell ref="O379:Q379"/>
    <mergeCell ref="R379:X379"/>
    <mergeCell ref="A379:C379"/>
    <mergeCell ref="D379:F379"/>
    <mergeCell ref="Y379:AH379"/>
    <mergeCell ref="AI379:AK379"/>
    <mergeCell ref="AL379:AR379"/>
    <mergeCell ref="AS379:AU379"/>
    <mergeCell ref="AV379:AX379"/>
    <mergeCell ref="A380:C380"/>
    <mergeCell ref="D380:F380"/>
    <mergeCell ref="Y380:AH380"/>
    <mergeCell ref="AI380:AK380"/>
    <mergeCell ref="AL380:AR380"/>
    <mergeCell ref="AS380:AU380"/>
    <mergeCell ref="G378:N378"/>
    <mergeCell ref="O378:Q378"/>
    <mergeCell ref="R378:X378"/>
    <mergeCell ref="AV380:AX380"/>
    <mergeCell ref="G380:N380"/>
    <mergeCell ref="O380:Q380"/>
    <mergeCell ref="R380:X380"/>
    <mergeCell ref="D375:F375"/>
    <mergeCell ref="Y375:AH375"/>
    <mergeCell ref="AI375:AK375"/>
    <mergeCell ref="AL375:AR375"/>
    <mergeCell ref="AS375:AU375"/>
    <mergeCell ref="G373:N373"/>
    <mergeCell ref="O373:Q373"/>
    <mergeCell ref="R373:X373"/>
    <mergeCell ref="G372:N372"/>
    <mergeCell ref="O372:Q372"/>
    <mergeCell ref="R372:X372"/>
    <mergeCell ref="G371:N371"/>
    <mergeCell ref="O371:Q371"/>
    <mergeCell ref="R371:X371"/>
    <mergeCell ref="A371:C371"/>
    <mergeCell ref="D371:F371"/>
    <mergeCell ref="Y371:AH371"/>
    <mergeCell ref="AI371:AK371"/>
    <mergeCell ref="AL371:AR371"/>
    <mergeCell ref="AS371:AU371"/>
    <mergeCell ref="O367:Q367"/>
    <mergeCell ref="R367:X367"/>
    <mergeCell ref="G366:N366"/>
    <mergeCell ref="O366:Q366"/>
    <mergeCell ref="R366:X366"/>
    <mergeCell ref="A367:C367"/>
    <mergeCell ref="D367:F367"/>
    <mergeCell ref="Y367:AH367"/>
    <mergeCell ref="AI367:AK367"/>
    <mergeCell ref="AL367:AR367"/>
    <mergeCell ref="AS367:AU367"/>
    <mergeCell ref="G365:N365"/>
    <mergeCell ref="O365:Q365"/>
    <mergeCell ref="R365:X365"/>
    <mergeCell ref="G364:N364"/>
    <mergeCell ref="O364:Q364"/>
    <mergeCell ref="R364:X364"/>
    <mergeCell ref="A365:C365"/>
    <mergeCell ref="D365:F365"/>
    <mergeCell ref="Y365:AH365"/>
    <mergeCell ref="AI365:AK365"/>
    <mergeCell ref="AL365:AR365"/>
    <mergeCell ref="AS365:AU365"/>
    <mergeCell ref="A358:C358"/>
    <mergeCell ref="D358:F358"/>
    <mergeCell ref="G358:N358"/>
    <mergeCell ref="O358:Q358"/>
    <mergeCell ref="R358:X358"/>
    <mergeCell ref="Y358:AH358"/>
    <mergeCell ref="AI358:AK358"/>
    <mergeCell ref="AL358:AR358"/>
    <mergeCell ref="AS358:AU358"/>
    <mergeCell ref="AV358:AX358"/>
    <mergeCell ref="A359:C359"/>
    <mergeCell ref="D359:F359"/>
    <mergeCell ref="A357:C357"/>
    <mergeCell ref="D357:F357"/>
    <mergeCell ref="G357:N357"/>
    <mergeCell ref="O357:Q357"/>
    <mergeCell ref="R357:X357"/>
    <mergeCell ref="Y357:AH357"/>
    <mergeCell ref="AI357:AK357"/>
    <mergeCell ref="AL357:AR357"/>
    <mergeCell ref="AS357:AU357"/>
    <mergeCell ref="AV357:AX357"/>
    <mergeCell ref="A354:C354"/>
    <mergeCell ref="D354:F354"/>
    <mergeCell ref="G354:N354"/>
    <mergeCell ref="O354:Q354"/>
    <mergeCell ref="R354:X354"/>
    <mergeCell ref="Y354:AH354"/>
    <mergeCell ref="AI354:AK354"/>
    <mergeCell ref="AL354:AR354"/>
    <mergeCell ref="AS354:AU354"/>
    <mergeCell ref="AV354:AX354"/>
    <mergeCell ref="A355:C355"/>
    <mergeCell ref="D355:F355"/>
    <mergeCell ref="A353:C353"/>
    <mergeCell ref="D353:F353"/>
    <mergeCell ref="G353:N353"/>
    <mergeCell ref="O353:Q353"/>
    <mergeCell ref="R353:X353"/>
    <mergeCell ref="Y353:AH353"/>
    <mergeCell ref="AI353:AK353"/>
    <mergeCell ref="AL353:AR353"/>
    <mergeCell ref="AS353:AU353"/>
    <mergeCell ref="AV353:AX353"/>
    <mergeCell ref="A350:C350"/>
    <mergeCell ref="D350:F350"/>
    <mergeCell ref="G350:N350"/>
    <mergeCell ref="O350:Q350"/>
    <mergeCell ref="R350:X350"/>
    <mergeCell ref="Y350:AH350"/>
    <mergeCell ref="AI350:AK350"/>
    <mergeCell ref="AL350:AR350"/>
    <mergeCell ref="AS350:AU350"/>
    <mergeCell ref="AV350:AX350"/>
    <mergeCell ref="A351:C351"/>
    <mergeCell ref="D351:F351"/>
    <mergeCell ref="A349:C349"/>
    <mergeCell ref="D349:F349"/>
    <mergeCell ref="G349:N349"/>
    <mergeCell ref="O349:Q349"/>
    <mergeCell ref="R349:X349"/>
    <mergeCell ref="Y349:AH349"/>
    <mergeCell ref="AI349:AK349"/>
    <mergeCell ref="AL349:AR349"/>
    <mergeCell ref="AS349:AU349"/>
    <mergeCell ref="AV349:AX349"/>
    <mergeCell ref="A346:C346"/>
    <mergeCell ref="D346:F346"/>
    <mergeCell ref="G346:N346"/>
    <mergeCell ref="O346:Q346"/>
    <mergeCell ref="R346:X346"/>
    <mergeCell ref="Y346:AH346"/>
    <mergeCell ref="AI346:AK346"/>
    <mergeCell ref="AL346:AR346"/>
    <mergeCell ref="AS346:AU346"/>
    <mergeCell ref="AV346:AX346"/>
    <mergeCell ref="A347:C347"/>
    <mergeCell ref="D347:F347"/>
    <mergeCell ref="A345:C345"/>
    <mergeCell ref="D345:F345"/>
    <mergeCell ref="G345:N345"/>
    <mergeCell ref="O345:Q345"/>
    <mergeCell ref="R345:X345"/>
    <mergeCell ref="Y345:AH345"/>
    <mergeCell ref="AI345:AK345"/>
    <mergeCell ref="AL345:AR345"/>
    <mergeCell ref="AS345:AU345"/>
    <mergeCell ref="AV345:AX345"/>
    <mergeCell ref="A342:C342"/>
    <mergeCell ref="D342:F342"/>
    <mergeCell ref="G342:N342"/>
    <mergeCell ref="O342:Q342"/>
    <mergeCell ref="R342:X342"/>
    <mergeCell ref="Y342:AH342"/>
    <mergeCell ref="AI342:AK342"/>
    <mergeCell ref="AL342:AR342"/>
    <mergeCell ref="AS342:AU342"/>
    <mergeCell ref="AV342:AX342"/>
    <mergeCell ref="A343:C343"/>
    <mergeCell ref="D343:F343"/>
    <mergeCell ref="A341:C341"/>
    <mergeCell ref="D341:F341"/>
    <mergeCell ref="G341:N341"/>
    <mergeCell ref="O341:Q341"/>
    <mergeCell ref="R341:X341"/>
    <mergeCell ref="Y341:AH341"/>
    <mergeCell ref="AI341:AK341"/>
    <mergeCell ref="AL341:AR341"/>
    <mergeCell ref="AS341:AU341"/>
    <mergeCell ref="AV341:AX341"/>
    <mergeCell ref="A338:C338"/>
    <mergeCell ref="D338:F338"/>
    <mergeCell ref="G338:N338"/>
    <mergeCell ref="O338:Q338"/>
    <mergeCell ref="R338:X338"/>
    <mergeCell ref="Y338:AH338"/>
    <mergeCell ref="AI338:AK338"/>
    <mergeCell ref="AL338:AR338"/>
    <mergeCell ref="AS338:AU338"/>
    <mergeCell ref="AV338:AX338"/>
    <mergeCell ref="A339:C339"/>
    <mergeCell ref="D339:F339"/>
    <mergeCell ref="A337:C337"/>
    <mergeCell ref="D337:F337"/>
    <mergeCell ref="G337:N337"/>
    <mergeCell ref="O337:Q337"/>
    <mergeCell ref="R337:X337"/>
    <mergeCell ref="Y337:AH337"/>
    <mergeCell ref="AI337:AK337"/>
    <mergeCell ref="AL337:AR337"/>
    <mergeCell ref="AS337:AU337"/>
    <mergeCell ref="AV337:AX337"/>
    <mergeCell ref="A334:C334"/>
    <mergeCell ref="D334:F334"/>
    <mergeCell ref="G334:N334"/>
    <mergeCell ref="O334:Q334"/>
    <mergeCell ref="R334:X334"/>
    <mergeCell ref="Y334:AH334"/>
    <mergeCell ref="AI334:AK334"/>
    <mergeCell ref="AL334:AR334"/>
    <mergeCell ref="AS334:AU334"/>
    <mergeCell ref="AV334:AX334"/>
    <mergeCell ref="A335:C335"/>
    <mergeCell ref="D335:F335"/>
    <mergeCell ref="A333:C333"/>
    <mergeCell ref="D333:F333"/>
    <mergeCell ref="G333:N333"/>
    <mergeCell ref="O333:Q333"/>
    <mergeCell ref="R333:X333"/>
    <mergeCell ref="Y333:AH333"/>
    <mergeCell ref="AI333:AK333"/>
    <mergeCell ref="AL333:AR333"/>
    <mergeCell ref="AS333:AU333"/>
    <mergeCell ref="AV333:AX333"/>
    <mergeCell ref="A330:C330"/>
    <mergeCell ref="D330:F330"/>
    <mergeCell ref="G330:N330"/>
    <mergeCell ref="O330:Q330"/>
    <mergeCell ref="R330:X330"/>
    <mergeCell ref="Y330:AH330"/>
    <mergeCell ref="AI330:AK330"/>
    <mergeCell ref="AL330:AR330"/>
    <mergeCell ref="AS330:AU330"/>
    <mergeCell ref="AV330:AX330"/>
    <mergeCell ref="A331:C331"/>
    <mergeCell ref="D331:F331"/>
    <mergeCell ref="A329:C329"/>
    <mergeCell ref="D329:F329"/>
    <mergeCell ref="G329:N329"/>
    <mergeCell ref="O329:Q329"/>
    <mergeCell ref="R329:X329"/>
    <mergeCell ref="Y329:AH329"/>
    <mergeCell ref="AI329:AK329"/>
    <mergeCell ref="AL329:AR329"/>
    <mergeCell ref="AS329:AU329"/>
    <mergeCell ref="AV329:AX329"/>
    <mergeCell ref="A326:C326"/>
    <mergeCell ref="D326:F326"/>
    <mergeCell ref="G326:N326"/>
    <mergeCell ref="O326:Q326"/>
    <mergeCell ref="R326:X326"/>
    <mergeCell ref="Y326:AH326"/>
    <mergeCell ref="AI326:AK326"/>
    <mergeCell ref="AL326:AR326"/>
    <mergeCell ref="AS326:AU326"/>
    <mergeCell ref="AV326:AX326"/>
    <mergeCell ref="A327:C327"/>
    <mergeCell ref="D327:F327"/>
    <mergeCell ref="A325:C325"/>
    <mergeCell ref="D325:F325"/>
    <mergeCell ref="G325:N325"/>
    <mergeCell ref="O325:Q325"/>
    <mergeCell ref="R325:X325"/>
    <mergeCell ref="Y325:AH325"/>
    <mergeCell ref="AI325:AK325"/>
    <mergeCell ref="AL325:AR325"/>
    <mergeCell ref="AS325:AU325"/>
    <mergeCell ref="AV325:AX325"/>
    <mergeCell ref="A322:C322"/>
    <mergeCell ref="D322:F322"/>
    <mergeCell ref="G322:N322"/>
    <mergeCell ref="O322:Q322"/>
    <mergeCell ref="R322:X322"/>
    <mergeCell ref="Y322:AH322"/>
    <mergeCell ref="AI322:AK322"/>
    <mergeCell ref="AL322:AR322"/>
    <mergeCell ref="AS322:AU322"/>
    <mergeCell ref="AV322:AX322"/>
    <mergeCell ref="A323:C323"/>
    <mergeCell ref="D323:F323"/>
    <mergeCell ref="A321:C321"/>
    <mergeCell ref="D321:F321"/>
    <mergeCell ref="G321:N321"/>
    <mergeCell ref="O321:Q321"/>
    <mergeCell ref="R321:X321"/>
    <mergeCell ref="Y321:AH321"/>
    <mergeCell ref="AI321:AK321"/>
    <mergeCell ref="AL321:AR321"/>
    <mergeCell ref="AS321:AU321"/>
    <mergeCell ref="AV321:AX321"/>
    <mergeCell ref="A318:C318"/>
    <mergeCell ref="D318:F318"/>
    <mergeCell ref="G318:N318"/>
    <mergeCell ref="O318:Q318"/>
    <mergeCell ref="R318:X318"/>
    <mergeCell ref="Y318:AH318"/>
    <mergeCell ref="AI318:AK318"/>
    <mergeCell ref="AL318:AR318"/>
    <mergeCell ref="AS318:AU318"/>
    <mergeCell ref="AV318:AX318"/>
    <mergeCell ref="A319:C319"/>
    <mergeCell ref="D319:F319"/>
    <mergeCell ref="A317:C317"/>
    <mergeCell ref="D317:F317"/>
    <mergeCell ref="G317:N317"/>
    <mergeCell ref="O317:Q317"/>
    <mergeCell ref="R317:X317"/>
    <mergeCell ref="Y317:AH317"/>
    <mergeCell ref="AI317:AK317"/>
    <mergeCell ref="AL317:AR317"/>
    <mergeCell ref="AS317:AU317"/>
    <mergeCell ref="AV317:AX317"/>
    <mergeCell ref="A314:C314"/>
    <mergeCell ref="D314:F314"/>
    <mergeCell ref="G314:N314"/>
    <mergeCell ref="O314:Q314"/>
    <mergeCell ref="R314:X314"/>
    <mergeCell ref="Y314:AH314"/>
    <mergeCell ref="AI314:AK314"/>
    <mergeCell ref="AL314:AR314"/>
    <mergeCell ref="AS314:AU314"/>
    <mergeCell ref="AV314:AX314"/>
    <mergeCell ref="A315:C315"/>
    <mergeCell ref="D315:F315"/>
    <mergeCell ref="A312:AX312"/>
    <mergeCell ref="A313:C313"/>
    <mergeCell ref="D313:F313"/>
    <mergeCell ref="G313:N313"/>
    <mergeCell ref="O313:Q313"/>
    <mergeCell ref="R313:X313"/>
    <mergeCell ref="Y313:AH313"/>
    <mergeCell ref="AI313:AK313"/>
    <mergeCell ref="AL313:AR313"/>
    <mergeCell ref="AS313:AU313"/>
    <mergeCell ref="AV313:AX313"/>
    <mergeCell ref="G315:N315"/>
    <mergeCell ref="O315:Q315"/>
    <mergeCell ref="R315:X315"/>
    <mergeCell ref="Y315:AH315"/>
    <mergeCell ref="AI315:AK315"/>
    <mergeCell ref="AL315:AR315"/>
    <mergeCell ref="AS315:AU315"/>
    <mergeCell ref="AV315:AX315"/>
    <mergeCell ref="A310:H310"/>
    <mergeCell ref="I310:U310"/>
    <mergeCell ref="V310:AF310"/>
    <mergeCell ref="AG310:AS310"/>
    <mergeCell ref="AT310:BA310"/>
    <mergeCell ref="A308:H308"/>
    <mergeCell ref="I308:U308"/>
    <mergeCell ref="V308:AF308"/>
    <mergeCell ref="AG308:AS308"/>
    <mergeCell ref="AT308:BA308"/>
    <mergeCell ref="A309:H309"/>
    <mergeCell ref="I309:U309"/>
    <mergeCell ref="V309:AF309"/>
    <mergeCell ref="AG309:AS309"/>
    <mergeCell ref="AT309:BA309"/>
    <mergeCell ref="A306:H306"/>
    <mergeCell ref="I306:U306"/>
    <mergeCell ref="V306:AF306"/>
    <mergeCell ref="AG306:AS306"/>
    <mergeCell ref="AT306:BA306"/>
    <mergeCell ref="A307:H307"/>
    <mergeCell ref="I307:U307"/>
    <mergeCell ref="V307:AF307"/>
    <mergeCell ref="AG307:AS307"/>
    <mergeCell ref="AT307:BA307"/>
    <mergeCell ref="A304:H304"/>
    <mergeCell ref="I304:U304"/>
    <mergeCell ref="V304:AF304"/>
    <mergeCell ref="AG304:AS304"/>
    <mergeCell ref="AT304:BA304"/>
    <mergeCell ref="A305:H305"/>
    <mergeCell ref="I305:U305"/>
    <mergeCell ref="V305:AF305"/>
    <mergeCell ref="AG305:AS305"/>
    <mergeCell ref="AT305:BA305"/>
    <mergeCell ref="A302:H302"/>
    <mergeCell ref="I302:U302"/>
    <mergeCell ref="V302:AF302"/>
    <mergeCell ref="AG302:AS302"/>
    <mergeCell ref="AT302:BA302"/>
    <mergeCell ref="A303:H303"/>
    <mergeCell ref="I303:U303"/>
    <mergeCell ref="V303:AF303"/>
    <mergeCell ref="AG303:AS303"/>
    <mergeCell ref="AT303:BA303"/>
    <mergeCell ref="A300:H300"/>
    <mergeCell ref="I300:U300"/>
    <mergeCell ref="V300:AF300"/>
    <mergeCell ref="AG300:AS300"/>
    <mergeCell ref="AT300:BA300"/>
    <mergeCell ref="A301:H301"/>
    <mergeCell ref="I301:U301"/>
    <mergeCell ref="V301:AF301"/>
    <mergeCell ref="AG301:AS301"/>
    <mergeCell ref="AT301:BA301"/>
    <mergeCell ref="A298:H298"/>
    <mergeCell ref="I298:U298"/>
    <mergeCell ref="V298:AF298"/>
    <mergeCell ref="AG298:AS298"/>
    <mergeCell ref="AT298:BA298"/>
    <mergeCell ref="A299:H299"/>
    <mergeCell ref="I299:U299"/>
    <mergeCell ref="V299:AF299"/>
    <mergeCell ref="AG299:AS299"/>
    <mergeCell ref="AT299:BA299"/>
    <mergeCell ref="A296:H296"/>
    <mergeCell ref="I296:U296"/>
    <mergeCell ref="V296:AF296"/>
    <mergeCell ref="AG296:AS296"/>
    <mergeCell ref="AT296:BA296"/>
    <mergeCell ref="A297:H297"/>
    <mergeCell ref="I297:U297"/>
    <mergeCell ref="V297:AF297"/>
    <mergeCell ref="AG297:AS297"/>
    <mergeCell ref="AT297:BA297"/>
    <mergeCell ref="A294:H294"/>
    <mergeCell ref="I294:U294"/>
    <mergeCell ref="V294:AF294"/>
    <mergeCell ref="AG294:AS294"/>
    <mergeCell ref="AT294:BA294"/>
    <mergeCell ref="A295:H295"/>
    <mergeCell ref="I295:U295"/>
    <mergeCell ref="V295:AF295"/>
    <mergeCell ref="AG295:AS295"/>
    <mergeCell ref="AT295:BA295"/>
    <mergeCell ref="A292:H292"/>
    <mergeCell ref="I292:U292"/>
    <mergeCell ref="V292:AF292"/>
    <mergeCell ref="AG292:AS292"/>
    <mergeCell ref="AT292:BA292"/>
    <mergeCell ref="A293:BA293"/>
    <mergeCell ref="A290:H290"/>
    <mergeCell ref="I290:U290"/>
    <mergeCell ref="V290:AF290"/>
    <mergeCell ref="AG290:AS290"/>
    <mergeCell ref="AT290:BA290"/>
    <mergeCell ref="A291:H291"/>
    <mergeCell ref="I291:U291"/>
    <mergeCell ref="V291:AF291"/>
    <mergeCell ref="AG291:AS291"/>
    <mergeCell ref="AT291:BA291"/>
    <mergeCell ref="A288:H288"/>
    <mergeCell ref="I288:U288"/>
    <mergeCell ref="V288:AF288"/>
    <mergeCell ref="AG288:AS288"/>
    <mergeCell ref="AT288:BA288"/>
    <mergeCell ref="A289:H289"/>
    <mergeCell ref="I289:U289"/>
    <mergeCell ref="V289:AF289"/>
    <mergeCell ref="AG289:AS289"/>
    <mergeCell ref="AT289:BA289"/>
    <mergeCell ref="A286:H286"/>
    <mergeCell ref="I286:U286"/>
    <mergeCell ref="V286:AF286"/>
    <mergeCell ref="AG286:AS286"/>
    <mergeCell ref="AT286:BA286"/>
    <mergeCell ref="A287:H287"/>
    <mergeCell ref="I287:U287"/>
    <mergeCell ref="V287:AF287"/>
    <mergeCell ref="AG287:AS287"/>
    <mergeCell ref="AT287:BA287"/>
    <mergeCell ref="A280:H280"/>
    <mergeCell ref="I280:U280"/>
    <mergeCell ref="V280:AF280"/>
    <mergeCell ref="AG280:AS280"/>
    <mergeCell ref="AT280:BA280"/>
    <mergeCell ref="A281:H281"/>
    <mergeCell ref="I281:U281"/>
    <mergeCell ref="V281:AF281"/>
    <mergeCell ref="AG281:AS281"/>
    <mergeCell ref="AT281:BA281"/>
    <mergeCell ref="A282:H282"/>
    <mergeCell ref="I282:U282"/>
    <mergeCell ref="A285:H285"/>
    <mergeCell ref="I285:U285"/>
    <mergeCell ref="V285:AF285"/>
    <mergeCell ref="AG285:AS285"/>
    <mergeCell ref="AT285:BA285"/>
    <mergeCell ref="A279:H279"/>
    <mergeCell ref="I279:U279"/>
    <mergeCell ref="V279:AF279"/>
    <mergeCell ref="AG279:AS279"/>
    <mergeCell ref="AT279:BA279"/>
    <mergeCell ref="A272:H272"/>
    <mergeCell ref="I272:U272"/>
    <mergeCell ref="V272:AF272"/>
    <mergeCell ref="AG272:AS272"/>
    <mergeCell ref="AT272:BA272"/>
    <mergeCell ref="A273:H273"/>
    <mergeCell ref="I273:U273"/>
    <mergeCell ref="V273:AF273"/>
    <mergeCell ref="AG273:AS273"/>
    <mergeCell ref="AT273:BA273"/>
    <mergeCell ref="A274:H274"/>
    <mergeCell ref="I274:U274"/>
    <mergeCell ref="V274:AF274"/>
    <mergeCell ref="AG274:AS274"/>
    <mergeCell ref="AT274:BA274"/>
    <mergeCell ref="A275:BA275"/>
    <mergeCell ref="A276:H276"/>
    <mergeCell ref="I276:U276"/>
    <mergeCell ref="V276:AF276"/>
    <mergeCell ref="AG276:AS276"/>
    <mergeCell ref="AT276:BA276"/>
    <mergeCell ref="A277:H277"/>
    <mergeCell ref="I277:U277"/>
    <mergeCell ref="V277:AF277"/>
    <mergeCell ref="AG277:AS277"/>
    <mergeCell ref="AT277:BA277"/>
    <mergeCell ref="A278:H278"/>
    <mergeCell ref="A266:H266"/>
    <mergeCell ref="I266:U266"/>
    <mergeCell ref="V266:AF266"/>
    <mergeCell ref="AG266:AS266"/>
    <mergeCell ref="AT266:BA266"/>
    <mergeCell ref="A267:H267"/>
    <mergeCell ref="A264:H264"/>
    <mergeCell ref="I264:U264"/>
    <mergeCell ref="V264:AF264"/>
    <mergeCell ref="AG264:AS264"/>
    <mergeCell ref="AT264:BA264"/>
    <mergeCell ref="A265:H265"/>
    <mergeCell ref="I265:U265"/>
    <mergeCell ref="V265:AF265"/>
    <mergeCell ref="AG265:AS265"/>
    <mergeCell ref="AT265:BA265"/>
    <mergeCell ref="A258:H258"/>
    <mergeCell ref="I258:U258"/>
    <mergeCell ref="V258:AF258"/>
    <mergeCell ref="AG258:AS258"/>
    <mergeCell ref="AT258:BA258"/>
    <mergeCell ref="A259:H259"/>
    <mergeCell ref="I259:U259"/>
    <mergeCell ref="V259:AF259"/>
    <mergeCell ref="AG259:AS259"/>
    <mergeCell ref="AT259:BA259"/>
    <mergeCell ref="A260:H260"/>
    <mergeCell ref="I260:U260"/>
    <mergeCell ref="A263:H263"/>
    <mergeCell ref="I263:U263"/>
    <mergeCell ref="V263:AF263"/>
    <mergeCell ref="AG263:AS263"/>
    <mergeCell ref="A257:H257"/>
    <mergeCell ref="I257:U257"/>
    <mergeCell ref="V257:AF257"/>
    <mergeCell ref="AG257:AS257"/>
    <mergeCell ref="AT257:BA257"/>
    <mergeCell ref="A251:H251"/>
    <mergeCell ref="I251:U251"/>
    <mergeCell ref="V251:AF251"/>
    <mergeCell ref="AG251:AS251"/>
    <mergeCell ref="AT251:BA251"/>
    <mergeCell ref="A252:H252"/>
    <mergeCell ref="A245:H245"/>
    <mergeCell ref="I245:U245"/>
    <mergeCell ref="V245:AF245"/>
    <mergeCell ref="AG245:AS245"/>
    <mergeCell ref="AT245:BA245"/>
    <mergeCell ref="A246:H246"/>
    <mergeCell ref="I246:U246"/>
    <mergeCell ref="V246:AF246"/>
    <mergeCell ref="AG246:AS246"/>
    <mergeCell ref="AT246:BA246"/>
    <mergeCell ref="A247:H247"/>
    <mergeCell ref="I247:U247"/>
    <mergeCell ref="A248:H248"/>
    <mergeCell ref="I248:U248"/>
    <mergeCell ref="V248:AF248"/>
    <mergeCell ref="AG248:AS248"/>
    <mergeCell ref="AT248:BA248"/>
    <mergeCell ref="A249:H249"/>
    <mergeCell ref="I249:U249"/>
    <mergeCell ref="V249:AF249"/>
    <mergeCell ref="AG249:AS249"/>
    <mergeCell ref="A240:H240"/>
    <mergeCell ref="I240:U240"/>
    <mergeCell ref="V240:AF240"/>
    <mergeCell ref="AG240:AS240"/>
    <mergeCell ref="AT240:BA240"/>
    <mergeCell ref="A241:H241"/>
    <mergeCell ref="A234:H234"/>
    <mergeCell ref="I234:U234"/>
    <mergeCell ref="V234:AF234"/>
    <mergeCell ref="AG234:AS234"/>
    <mergeCell ref="AT234:BA234"/>
    <mergeCell ref="A235:H235"/>
    <mergeCell ref="I235:U235"/>
    <mergeCell ref="V235:AF235"/>
    <mergeCell ref="AG235:AS235"/>
    <mergeCell ref="AT235:BA235"/>
    <mergeCell ref="A236:H236"/>
    <mergeCell ref="I236:U236"/>
    <mergeCell ref="A239:H239"/>
    <mergeCell ref="I239:U239"/>
    <mergeCell ref="V239:AF239"/>
    <mergeCell ref="AG239:AS239"/>
    <mergeCell ref="AT239:BA239"/>
    <mergeCell ref="I241:U241"/>
    <mergeCell ref="V241:AF241"/>
    <mergeCell ref="AG241:AS241"/>
    <mergeCell ref="AT241:BA241"/>
    <mergeCell ref="A231:BA231"/>
    <mergeCell ref="A232:H232"/>
    <mergeCell ref="I232:U232"/>
    <mergeCell ref="V232:AF232"/>
    <mergeCell ref="AG232:AS232"/>
    <mergeCell ref="AT232:BA232"/>
    <mergeCell ref="A233:H233"/>
    <mergeCell ref="I233:U233"/>
    <mergeCell ref="V233:AF233"/>
    <mergeCell ref="AG233:AS233"/>
    <mergeCell ref="AT233:BA233"/>
    <mergeCell ref="A226:H226"/>
    <mergeCell ref="I226:U226"/>
    <mergeCell ref="V226:AF226"/>
    <mergeCell ref="AG226:AS226"/>
    <mergeCell ref="AT226:BA226"/>
    <mergeCell ref="A227:H227"/>
    <mergeCell ref="I227:U227"/>
    <mergeCell ref="V227:AF227"/>
    <mergeCell ref="AG227:AS227"/>
    <mergeCell ref="AT227:BA227"/>
    <mergeCell ref="A228:H228"/>
    <mergeCell ref="I228:U228"/>
    <mergeCell ref="V228:AF228"/>
    <mergeCell ref="AG228:AS228"/>
    <mergeCell ref="AT228:BA228"/>
    <mergeCell ref="A229:H229"/>
    <mergeCell ref="I229:U229"/>
    <mergeCell ref="V229:AF229"/>
    <mergeCell ref="AG229:AS229"/>
    <mergeCell ref="AT229:BA229"/>
    <mergeCell ref="A230:H230"/>
    <mergeCell ref="A220:H220"/>
    <mergeCell ref="I220:U220"/>
    <mergeCell ref="V220:AF220"/>
    <mergeCell ref="AG220:AS220"/>
    <mergeCell ref="AT220:BA220"/>
    <mergeCell ref="A221:H221"/>
    <mergeCell ref="I221:U221"/>
    <mergeCell ref="V221:AF221"/>
    <mergeCell ref="AG221:AS221"/>
    <mergeCell ref="AT221:BA221"/>
    <mergeCell ref="A222:H222"/>
    <mergeCell ref="I222:U222"/>
    <mergeCell ref="A219:BA219"/>
    <mergeCell ref="A212:H212"/>
    <mergeCell ref="I212:U212"/>
    <mergeCell ref="V212:AF212"/>
    <mergeCell ref="AG212:AS212"/>
    <mergeCell ref="AT212:BA212"/>
    <mergeCell ref="A213:BA213"/>
    <mergeCell ref="A214:H214"/>
    <mergeCell ref="I214:U214"/>
    <mergeCell ref="V214:AF214"/>
    <mergeCell ref="AG214:AS214"/>
    <mergeCell ref="AT214:BA214"/>
    <mergeCell ref="A215:H215"/>
    <mergeCell ref="A217:H217"/>
    <mergeCell ref="I217:U217"/>
    <mergeCell ref="V217:AF217"/>
    <mergeCell ref="AG217:AS217"/>
    <mergeCell ref="AT217:BA217"/>
    <mergeCell ref="A218:H218"/>
    <mergeCell ref="I218:U218"/>
    <mergeCell ref="A211:H211"/>
    <mergeCell ref="I211:U211"/>
    <mergeCell ref="V211:AF211"/>
    <mergeCell ref="AG211:AS211"/>
    <mergeCell ref="AT211:BA211"/>
    <mergeCell ref="A205:H205"/>
    <mergeCell ref="I205:U205"/>
    <mergeCell ref="V205:AF205"/>
    <mergeCell ref="AG205:AS205"/>
    <mergeCell ref="AT205:BA205"/>
    <mergeCell ref="A206:H206"/>
    <mergeCell ref="A198:H198"/>
    <mergeCell ref="I198:U198"/>
    <mergeCell ref="V198:AF198"/>
    <mergeCell ref="AG198:AS198"/>
    <mergeCell ref="AT198:BA198"/>
    <mergeCell ref="A199:H199"/>
    <mergeCell ref="I199:U199"/>
    <mergeCell ref="V199:AF199"/>
    <mergeCell ref="AG199:AS199"/>
    <mergeCell ref="AT199:BA199"/>
    <mergeCell ref="A200:H200"/>
    <mergeCell ref="I200:U200"/>
    <mergeCell ref="A201:BA201"/>
    <mergeCell ref="A202:H202"/>
    <mergeCell ref="I202:U202"/>
    <mergeCell ref="V202:AF202"/>
    <mergeCell ref="AG202:AS202"/>
    <mergeCell ref="AT202:BA202"/>
    <mergeCell ref="A203:H203"/>
    <mergeCell ref="I203:U203"/>
    <mergeCell ref="V203:AF203"/>
    <mergeCell ref="A197:H197"/>
    <mergeCell ref="I197:U197"/>
    <mergeCell ref="V197:AF197"/>
    <mergeCell ref="AG197:AS197"/>
    <mergeCell ref="AT197:BA197"/>
    <mergeCell ref="A192:H192"/>
    <mergeCell ref="I192:U192"/>
    <mergeCell ref="V192:AF192"/>
    <mergeCell ref="AG192:AS192"/>
    <mergeCell ref="AT192:BA192"/>
    <mergeCell ref="A193:H193"/>
    <mergeCell ref="A182:H182"/>
    <mergeCell ref="I182:U182"/>
    <mergeCell ref="V182:AF182"/>
    <mergeCell ref="AG182:AS182"/>
    <mergeCell ref="AT182:BA182"/>
    <mergeCell ref="A183:H183"/>
    <mergeCell ref="A185:H185"/>
    <mergeCell ref="I185:U185"/>
    <mergeCell ref="V185:AF185"/>
    <mergeCell ref="AG185:AS185"/>
    <mergeCell ref="AT185:BA185"/>
    <mergeCell ref="A186:H186"/>
    <mergeCell ref="I186:U186"/>
    <mergeCell ref="V186:AF186"/>
    <mergeCell ref="AG186:AS186"/>
    <mergeCell ref="AT186:BA186"/>
    <mergeCell ref="A187:H187"/>
    <mergeCell ref="I187:U187"/>
    <mergeCell ref="V187:AF187"/>
    <mergeCell ref="AG187:AS187"/>
    <mergeCell ref="AT187:BA187"/>
    <mergeCell ref="A176:H176"/>
    <mergeCell ref="I176:U176"/>
    <mergeCell ref="V176:AF176"/>
    <mergeCell ref="AG176:AS176"/>
    <mergeCell ref="AT176:BA176"/>
    <mergeCell ref="A177:H177"/>
    <mergeCell ref="A171:H171"/>
    <mergeCell ref="I171:U171"/>
    <mergeCell ref="V171:AF171"/>
    <mergeCell ref="AG171:AS171"/>
    <mergeCell ref="AT171:BA171"/>
    <mergeCell ref="A172:H172"/>
    <mergeCell ref="A160:I160"/>
    <mergeCell ref="J160:V160"/>
    <mergeCell ref="W160:BA160"/>
    <mergeCell ref="A161:I161"/>
    <mergeCell ref="K161:V161"/>
    <mergeCell ref="A162:I162"/>
    <mergeCell ref="A166:I166"/>
    <mergeCell ref="J166:V166"/>
    <mergeCell ref="W166:BA166"/>
    <mergeCell ref="A167:AN167"/>
    <mergeCell ref="A168:BA168"/>
    <mergeCell ref="A170:BA170"/>
    <mergeCell ref="I172:U172"/>
    <mergeCell ref="V172:AF172"/>
    <mergeCell ref="AG172:AS172"/>
    <mergeCell ref="AT172:BA172"/>
    <mergeCell ref="A173:H173"/>
    <mergeCell ref="I173:U173"/>
    <mergeCell ref="V173:AF173"/>
    <mergeCell ref="AG173:AS173"/>
    <mergeCell ref="A156:I156"/>
    <mergeCell ref="J156:V156"/>
    <mergeCell ref="W156:BA156"/>
    <mergeCell ref="A157:I157"/>
    <mergeCell ref="J157:V157"/>
    <mergeCell ref="W157:BA157"/>
    <mergeCell ref="A158:I158"/>
    <mergeCell ref="J158:V158"/>
    <mergeCell ref="W158:BA158"/>
    <mergeCell ref="A159:I159"/>
    <mergeCell ref="J159:V159"/>
    <mergeCell ref="W159:BA159"/>
    <mergeCell ref="A154:I154"/>
    <mergeCell ref="J154:V154"/>
    <mergeCell ref="W154:BA154"/>
    <mergeCell ref="A155:I155"/>
    <mergeCell ref="J155:V155"/>
    <mergeCell ref="W155:BA155"/>
    <mergeCell ref="A139:L139"/>
    <mergeCell ref="M139:Z139"/>
    <mergeCell ref="AA139:AY139"/>
    <mergeCell ref="A141:AY141"/>
    <mergeCell ref="A142:L142"/>
    <mergeCell ref="M142:Z142"/>
    <mergeCell ref="AA142:AY142"/>
    <mergeCell ref="A143:L143"/>
    <mergeCell ref="M143:Z143"/>
    <mergeCell ref="AA143:AY143"/>
    <mergeCell ref="A144:L144"/>
    <mergeCell ref="M144:Z144"/>
    <mergeCell ref="AA144:AY144"/>
    <mergeCell ref="A127:AY127"/>
    <mergeCell ref="A128:L128"/>
    <mergeCell ref="M128:Z128"/>
    <mergeCell ref="AA128:AY128"/>
    <mergeCell ref="A129:L129"/>
    <mergeCell ref="M129:Z129"/>
    <mergeCell ref="AA129:AY129"/>
    <mergeCell ref="A130:L130"/>
    <mergeCell ref="M130:Z130"/>
    <mergeCell ref="AA130:AY130"/>
    <mergeCell ref="A131:L131"/>
    <mergeCell ref="M131:Z131"/>
    <mergeCell ref="A133:L133"/>
    <mergeCell ref="M133:Z133"/>
    <mergeCell ref="AA133:AY133"/>
    <mergeCell ref="A135:AY135"/>
    <mergeCell ref="A136:L136"/>
    <mergeCell ref="M136:Z136"/>
    <mergeCell ref="AA136:AY136"/>
    <mergeCell ref="A115:L115"/>
    <mergeCell ref="M115:Z115"/>
    <mergeCell ref="AA115:AY115"/>
    <mergeCell ref="A116:L116"/>
    <mergeCell ref="M116:Z116"/>
    <mergeCell ref="AA116:AY116"/>
    <mergeCell ref="A117:L117"/>
    <mergeCell ref="M117:Z117"/>
    <mergeCell ref="AA117:AY117"/>
    <mergeCell ref="A118:L118"/>
    <mergeCell ref="M118:Z118"/>
    <mergeCell ref="AA118:AY118"/>
    <mergeCell ref="A119:L119"/>
    <mergeCell ref="A111:AY111"/>
    <mergeCell ref="A112:L112"/>
    <mergeCell ref="M112:Z112"/>
    <mergeCell ref="AA112:AY112"/>
    <mergeCell ref="A113:L113"/>
    <mergeCell ref="M113:Z113"/>
    <mergeCell ref="AA113:AY113"/>
    <mergeCell ref="A114:L114"/>
    <mergeCell ref="M114:Z114"/>
    <mergeCell ref="AA114:AY114"/>
    <mergeCell ref="A100:M100"/>
    <mergeCell ref="N100:AA100"/>
    <mergeCell ref="AB100:AM100"/>
    <mergeCell ref="AN100:AY100"/>
    <mergeCell ref="A101:M101"/>
    <mergeCell ref="N101:AA101"/>
    <mergeCell ref="AB101:AM101"/>
    <mergeCell ref="AN101:AY101"/>
    <mergeCell ref="A102:M102"/>
    <mergeCell ref="N102:AA102"/>
    <mergeCell ref="AB102:AM102"/>
    <mergeCell ref="AN102:AY102"/>
    <mergeCell ref="A103:M103"/>
    <mergeCell ref="A92:M92"/>
    <mergeCell ref="N92:AA92"/>
    <mergeCell ref="AB92:AM92"/>
    <mergeCell ref="AN92:AY92"/>
    <mergeCell ref="A93:M93"/>
    <mergeCell ref="N93:AA93"/>
    <mergeCell ref="AB93:AM93"/>
    <mergeCell ref="AN93:AY93"/>
    <mergeCell ref="A94:M94"/>
    <mergeCell ref="N94:AA94"/>
    <mergeCell ref="AB94:AM94"/>
    <mergeCell ref="AN94:AY94"/>
    <mergeCell ref="A95:M95"/>
    <mergeCell ref="N95:AA95"/>
    <mergeCell ref="A99:M99"/>
    <mergeCell ref="N99:AA99"/>
    <mergeCell ref="AB99:AM99"/>
    <mergeCell ref="AN99:AY99"/>
    <mergeCell ref="N103:AA103"/>
    <mergeCell ref="A85:N85"/>
    <mergeCell ref="O85:W85"/>
    <mergeCell ref="X85:AE85"/>
    <mergeCell ref="AF85:AM85"/>
    <mergeCell ref="AN85:AQ85"/>
    <mergeCell ref="A86:N86"/>
    <mergeCell ref="O86:W86"/>
    <mergeCell ref="X86:AE86"/>
    <mergeCell ref="AF86:AM86"/>
    <mergeCell ref="AN86:AQ86"/>
    <mergeCell ref="A87:AQ87"/>
    <mergeCell ref="A91:AY91"/>
    <mergeCell ref="A76:N76"/>
    <mergeCell ref="O76:W76"/>
    <mergeCell ref="X76:AE76"/>
    <mergeCell ref="AF76:AM76"/>
    <mergeCell ref="AN76:AQ76"/>
    <mergeCell ref="A77:N77"/>
    <mergeCell ref="O77:W77"/>
    <mergeCell ref="X77:AE77"/>
    <mergeCell ref="A78:N78"/>
    <mergeCell ref="O78:W78"/>
    <mergeCell ref="X78:AE78"/>
    <mergeCell ref="AF78:AM78"/>
    <mergeCell ref="AN78:AQ78"/>
    <mergeCell ref="A79:N79"/>
    <mergeCell ref="O79:W79"/>
    <mergeCell ref="X79:AE79"/>
    <mergeCell ref="AF79:AM79"/>
    <mergeCell ref="AN79:AQ79"/>
    <mergeCell ref="A80:N80"/>
    <mergeCell ref="O80:W80"/>
    <mergeCell ref="A71:N71"/>
    <mergeCell ref="O71:W71"/>
    <mergeCell ref="X71:AE71"/>
    <mergeCell ref="AF71:AM71"/>
    <mergeCell ref="AN71:AQ71"/>
    <mergeCell ref="A72:N72"/>
    <mergeCell ref="O72:W72"/>
    <mergeCell ref="X72:AE72"/>
    <mergeCell ref="A66:T66"/>
    <mergeCell ref="U66:AD66"/>
    <mergeCell ref="AE66:AL66"/>
    <mergeCell ref="AM66:AT66"/>
    <mergeCell ref="AU66:BA66"/>
    <mergeCell ref="A69:BA69"/>
    <mergeCell ref="A60:T60"/>
    <mergeCell ref="U60:AD60"/>
    <mergeCell ref="AE60:AL60"/>
    <mergeCell ref="AM60:AT60"/>
    <mergeCell ref="AU60:BA60"/>
    <mergeCell ref="A61:T61"/>
    <mergeCell ref="U61:AD61"/>
    <mergeCell ref="AE61:AL61"/>
    <mergeCell ref="A65:T65"/>
    <mergeCell ref="U65:AD65"/>
    <mergeCell ref="AE65:AL65"/>
    <mergeCell ref="AM65:AT65"/>
    <mergeCell ref="AU65:BA65"/>
    <mergeCell ref="AF72:AM72"/>
    <mergeCell ref="AN72:AQ72"/>
    <mergeCell ref="A53:T53"/>
    <mergeCell ref="U53:AD53"/>
    <mergeCell ref="AE53:AL53"/>
    <mergeCell ref="AM53:AT53"/>
    <mergeCell ref="AU53:BA53"/>
    <mergeCell ref="A54:T54"/>
    <mergeCell ref="U54:AD54"/>
    <mergeCell ref="AE54:AL54"/>
    <mergeCell ref="AM54:AT54"/>
    <mergeCell ref="AU54:BA54"/>
    <mergeCell ref="A55:T55"/>
    <mergeCell ref="U55:AD55"/>
    <mergeCell ref="AE55:AL55"/>
    <mergeCell ref="A41:K41"/>
    <mergeCell ref="L41:BA41"/>
    <mergeCell ref="A42:K42"/>
    <mergeCell ref="L42:BA42"/>
    <mergeCell ref="A43:K43"/>
    <mergeCell ref="L43:BA43"/>
    <mergeCell ref="A44:K44"/>
    <mergeCell ref="L44:BA44"/>
    <mergeCell ref="A45:K45"/>
    <mergeCell ref="L45:BA45"/>
    <mergeCell ref="A46:K46"/>
    <mergeCell ref="L46:BA46"/>
    <mergeCell ref="A47:K47"/>
    <mergeCell ref="A50:T50"/>
    <mergeCell ref="U50:AD50"/>
    <mergeCell ref="AE50:AL50"/>
    <mergeCell ref="AM50:AT50"/>
    <mergeCell ref="AU50:BA50"/>
    <mergeCell ref="A51:T51"/>
    <mergeCell ref="A30:S30"/>
    <mergeCell ref="T30:AB30"/>
    <mergeCell ref="AD30:AI30"/>
    <mergeCell ref="AJ30:AO30"/>
    <mergeCell ref="A31:S31"/>
    <mergeCell ref="T31:AB31"/>
    <mergeCell ref="AD31:AI31"/>
    <mergeCell ref="AJ31:AO31"/>
    <mergeCell ref="A32:S32"/>
    <mergeCell ref="T32:AB32"/>
    <mergeCell ref="AD32:AI32"/>
    <mergeCell ref="A29:S29"/>
    <mergeCell ref="T29:AB29"/>
    <mergeCell ref="AD29:AI29"/>
    <mergeCell ref="AJ29:AO29"/>
    <mergeCell ref="C14:D14"/>
    <mergeCell ref="E14:J14"/>
    <mergeCell ref="K14:P14"/>
    <mergeCell ref="Q14:W14"/>
    <mergeCell ref="X14:AG14"/>
    <mergeCell ref="AH14:AQ14"/>
    <mergeCell ref="C17:D17"/>
    <mergeCell ref="E17:J17"/>
    <mergeCell ref="K17:P17"/>
    <mergeCell ref="Q17:W17"/>
    <mergeCell ref="X17:AG17"/>
    <mergeCell ref="AH17:AQ17"/>
    <mergeCell ref="A22:S22"/>
    <mergeCell ref="T22:AB22"/>
    <mergeCell ref="A23:S23"/>
    <mergeCell ref="T23:AB23"/>
    <mergeCell ref="A25:S25"/>
  </mergeCells>
  <hyperlinks>
    <hyperlink ref="A412" r:id="rId1" display="https://www.nbc.ca/content/dam/bnc/a-propos-de-nous/relationsinvestisseurs/fonds-propres-et-dette/2025/" xr:uid="{D8A45A96-6B6A-46A5-9072-37D452934CB8}"/>
    <hyperlink ref="A409" r:id="rId2" display="https://www.nbc.ca/content/dam/bnc/a-propos-de-nous/relations-investisseurs/fonds-propres-et-dette/2025/lcb-first-supplementary-" xr:uid="{B2742798-A922-4E5C-B1A0-BD02F4976679}"/>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388D-FEBB-4D36-B39A-85C7BDAED5D1}">
  <sheetPr>
    <tabColor theme="3" tint="9.9978637043366805E-2"/>
  </sheetPr>
  <dimension ref="A1:N112"/>
  <sheetViews>
    <sheetView zoomScale="75" zoomScaleNormal="75" workbookViewId="0">
      <selection activeCell="C38" sqref="C38"/>
    </sheetView>
  </sheetViews>
  <sheetFormatPr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337" t="s">
        <v>1525</v>
      </c>
      <c r="B1" s="337"/>
    </row>
    <row r="2" spans="1:13" ht="31.5" x14ac:dyDescent="0.25">
      <c r="A2" s="1" t="s">
        <v>1526</v>
      </c>
      <c r="B2" s="1"/>
      <c r="C2" s="31"/>
      <c r="D2" s="31"/>
      <c r="E2" s="31"/>
      <c r="F2" s="22" t="s">
        <v>175</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176</v>
      </c>
      <c r="C4" s="105" t="s">
        <v>346</v>
      </c>
      <c r="D4" s="35"/>
      <c r="E4" s="35"/>
      <c r="F4" s="31"/>
      <c r="G4" s="31"/>
      <c r="H4" s="31"/>
      <c r="I4" s="148"/>
      <c r="J4" s="148"/>
      <c r="L4" s="31"/>
      <c r="M4" s="31"/>
    </row>
    <row r="5" spans="1:13" ht="15.75" thickBot="1" x14ac:dyDescent="0.3">
      <c r="H5" s="31"/>
      <c r="I5" s="148"/>
      <c r="L5" s="31"/>
      <c r="M5" s="31"/>
    </row>
    <row r="6" spans="1:13" ht="18.75" x14ac:dyDescent="0.25">
      <c r="A6" s="37"/>
      <c r="B6" s="38" t="s">
        <v>1527</v>
      </c>
      <c r="C6" s="37"/>
      <c r="E6" s="39"/>
      <c r="F6" s="39"/>
      <c r="G6" s="39"/>
      <c r="H6" s="31"/>
      <c r="I6" s="148"/>
      <c r="L6" s="31"/>
      <c r="M6" s="31"/>
    </row>
    <row r="7" spans="1:13" x14ac:dyDescent="0.25">
      <c r="B7" s="40" t="s">
        <v>1528</v>
      </c>
      <c r="H7" s="31"/>
      <c r="I7" s="148"/>
      <c r="L7" s="31"/>
      <c r="M7" s="31"/>
    </row>
    <row r="8" spans="1:13" x14ac:dyDescent="0.25">
      <c r="B8" s="40" t="s">
        <v>1529</v>
      </c>
      <c r="H8" s="31"/>
      <c r="I8" s="148"/>
      <c r="L8" s="31"/>
      <c r="M8" s="31"/>
    </row>
    <row r="9" spans="1:13" ht="15.75" thickBot="1" x14ac:dyDescent="0.3">
      <c r="B9" s="42" t="s">
        <v>1530</v>
      </c>
      <c r="H9" s="31"/>
      <c r="L9" s="31"/>
      <c r="M9" s="31"/>
    </row>
    <row r="10" spans="1:13" x14ac:dyDescent="0.25">
      <c r="B10" s="43"/>
      <c r="H10" s="31"/>
      <c r="I10" s="149"/>
      <c r="L10" s="31"/>
      <c r="M10" s="31"/>
    </row>
    <row r="11" spans="1:13" x14ac:dyDescent="0.25">
      <c r="B11" s="43"/>
      <c r="H11" s="31"/>
      <c r="I11" s="149"/>
      <c r="L11" s="31"/>
      <c r="M11" s="31"/>
    </row>
    <row r="12" spans="1:13" ht="37.5" x14ac:dyDescent="0.25">
      <c r="A12" s="44" t="s">
        <v>185</v>
      </c>
      <c r="B12" s="44" t="s">
        <v>1531</v>
      </c>
      <c r="C12" s="45"/>
      <c r="D12" s="45"/>
      <c r="E12" s="45"/>
      <c r="F12" s="45"/>
      <c r="G12" s="45"/>
      <c r="H12" s="31"/>
      <c r="L12" s="31"/>
      <c r="M12" s="31"/>
    </row>
    <row r="13" spans="1:13" ht="15" customHeight="1" x14ac:dyDescent="0.25">
      <c r="A13" s="56"/>
      <c r="B13" s="57" t="s">
        <v>1532</v>
      </c>
      <c r="C13" s="56" t="s">
        <v>1533</v>
      </c>
      <c r="D13" s="56" t="s">
        <v>1534</v>
      </c>
      <c r="E13" s="58"/>
      <c r="F13" s="59"/>
      <c r="G13" s="59"/>
      <c r="H13" s="31"/>
      <c r="L13" s="31"/>
      <c r="M13" s="31"/>
    </row>
    <row r="14" spans="1:13" x14ac:dyDescent="0.25">
      <c r="A14" s="47" t="s">
        <v>1535</v>
      </c>
      <c r="B14" s="60" t="s">
        <v>1536</v>
      </c>
      <c r="C14" s="175" t="s">
        <v>1509</v>
      </c>
      <c r="D14" s="175" t="s">
        <v>1509</v>
      </c>
      <c r="E14" s="39"/>
      <c r="F14" s="39"/>
      <c r="G14" s="39"/>
      <c r="H14" s="31"/>
      <c r="L14" s="31"/>
      <c r="M14" s="31"/>
    </row>
    <row r="15" spans="1:13" x14ac:dyDescent="0.25">
      <c r="A15" s="47" t="s">
        <v>1537</v>
      </c>
      <c r="B15" s="60" t="s">
        <v>654</v>
      </c>
      <c r="C15" s="53" t="s">
        <v>1638</v>
      </c>
      <c r="D15" s="53" t="s">
        <v>1921</v>
      </c>
      <c r="E15" s="39"/>
      <c r="F15" s="39"/>
      <c r="G15" s="39"/>
      <c r="H15" s="31"/>
      <c r="L15" s="31"/>
      <c r="M15" s="31"/>
    </row>
    <row r="16" spans="1:13" x14ac:dyDescent="0.25">
      <c r="A16" s="47" t="s">
        <v>1538</v>
      </c>
      <c r="B16" s="60" t="s">
        <v>1539</v>
      </c>
      <c r="C16" s="53" t="s">
        <v>1509</v>
      </c>
      <c r="D16" s="53" t="s">
        <v>1509</v>
      </c>
      <c r="E16" s="39"/>
      <c r="F16" s="39"/>
      <c r="G16" s="39"/>
      <c r="H16" s="31"/>
      <c r="L16" s="31"/>
      <c r="M16" s="31"/>
    </row>
    <row r="17" spans="1:13" x14ac:dyDescent="0.25">
      <c r="A17" s="47" t="s">
        <v>1540</v>
      </c>
      <c r="B17" s="60" t="s">
        <v>1541</v>
      </c>
      <c r="C17" s="53" t="s">
        <v>1509</v>
      </c>
      <c r="D17" s="53" t="s">
        <v>1509</v>
      </c>
      <c r="E17" s="39"/>
      <c r="F17" s="39"/>
      <c r="G17" s="39"/>
      <c r="H17" s="31"/>
      <c r="L17" s="31"/>
      <c r="M17" s="31"/>
    </row>
    <row r="18" spans="1:13" x14ac:dyDescent="0.25">
      <c r="A18" s="47" t="s">
        <v>1542</v>
      </c>
      <c r="B18" s="60" t="s">
        <v>1543</v>
      </c>
      <c r="C18" s="53" t="s">
        <v>1638</v>
      </c>
      <c r="D18" s="53" t="s">
        <v>1921</v>
      </c>
      <c r="E18" s="39"/>
      <c r="F18" s="39"/>
      <c r="G18" s="39"/>
      <c r="H18" s="31"/>
      <c r="L18" s="31"/>
      <c r="M18" s="31"/>
    </row>
    <row r="19" spans="1:13" x14ac:dyDescent="0.25">
      <c r="A19" s="47" t="s">
        <v>1544</v>
      </c>
      <c r="B19" s="60" t="s">
        <v>1545</v>
      </c>
      <c r="C19" s="53" t="s">
        <v>1509</v>
      </c>
      <c r="D19" s="53" t="s">
        <v>1509</v>
      </c>
      <c r="E19" s="39"/>
      <c r="F19" s="39"/>
      <c r="G19" s="39"/>
      <c r="H19" s="31"/>
      <c r="L19" s="31"/>
      <c r="M19" s="31"/>
    </row>
    <row r="20" spans="1:13" x14ac:dyDescent="0.25">
      <c r="A20" s="47" t="s">
        <v>1546</v>
      </c>
      <c r="B20" s="60" t="s">
        <v>1547</v>
      </c>
      <c r="C20" s="53" t="s">
        <v>1638</v>
      </c>
      <c r="D20" s="53" t="s">
        <v>1921</v>
      </c>
      <c r="E20" s="39"/>
      <c r="F20" s="39"/>
      <c r="G20" s="39"/>
      <c r="H20" s="31"/>
      <c r="L20" s="31"/>
      <c r="M20" s="31"/>
    </row>
    <row r="21" spans="1:13" x14ac:dyDescent="0.25">
      <c r="A21" s="47" t="s">
        <v>1548</v>
      </c>
      <c r="B21" s="60" t="s">
        <v>1549</v>
      </c>
      <c r="C21" s="53" t="s">
        <v>1647</v>
      </c>
      <c r="D21" s="53" t="s">
        <v>1922</v>
      </c>
      <c r="E21" s="39"/>
      <c r="F21" s="39"/>
      <c r="G21" s="39"/>
      <c r="H21" s="31"/>
      <c r="L21" s="31"/>
      <c r="M21" s="31"/>
    </row>
    <row r="22" spans="1:13" x14ac:dyDescent="0.25">
      <c r="A22" s="47" t="s">
        <v>1550</v>
      </c>
      <c r="B22" s="60" t="s">
        <v>1551</v>
      </c>
      <c r="C22" s="53" t="s">
        <v>1509</v>
      </c>
      <c r="D22" s="53" t="s">
        <v>1509</v>
      </c>
      <c r="E22" s="39"/>
      <c r="F22" s="39"/>
      <c r="G22" s="39"/>
      <c r="H22" s="31"/>
      <c r="L22" s="31"/>
      <c r="M22" s="31"/>
    </row>
    <row r="23" spans="1:13" x14ac:dyDescent="0.25">
      <c r="A23" s="47" t="s">
        <v>1552</v>
      </c>
      <c r="B23" s="60" t="s">
        <v>1553</v>
      </c>
      <c r="C23" s="53" t="s">
        <v>1923</v>
      </c>
      <c r="D23" s="53" t="s">
        <v>1924</v>
      </c>
      <c r="E23" s="39"/>
      <c r="F23" s="39"/>
      <c r="G23" s="39"/>
      <c r="H23" s="31"/>
      <c r="L23" s="31"/>
      <c r="M23" s="31"/>
    </row>
    <row r="24" spans="1:13" x14ac:dyDescent="0.25">
      <c r="A24" s="47" t="s">
        <v>1554</v>
      </c>
      <c r="B24" s="60" t="s">
        <v>1555</v>
      </c>
      <c r="C24" s="53" t="s">
        <v>1739</v>
      </c>
      <c r="D24" s="53" t="s">
        <v>1925</v>
      </c>
      <c r="E24" s="39"/>
      <c r="F24" s="39"/>
      <c r="G24" s="39"/>
      <c r="H24" s="31"/>
      <c r="L24" s="31"/>
      <c r="M24" s="31"/>
    </row>
    <row r="25" spans="1:13" ht="30" hidden="1" outlineLevel="1" x14ac:dyDescent="0.25">
      <c r="A25" s="47" t="s">
        <v>1556</v>
      </c>
      <c r="B25" s="67" t="s">
        <v>1557</v>
      </c>
      <c r="C25" s="53" t="s">
        <v>1744</v>
      </c>
      <c r="D25" s="53"/>
      <c r="E25" s="39"/>
      <c r="F25" s="39"/>
      <c r="G25" s="39"/>
      <c r="H25" s="31"/>
      <c r="L25" s="31"/>
      <c r="M25" s="31"/>
    </row>
    <row r="26" spans="1:13" hidden="1" outlineLevel="1" x14ac:dyDescent="0.25">
      <c r="A26" s="47" t="s">
        <v>1558</v>
      </c>
      <c r="B26" s="150"/>
      <c r="C26" s="53"/>
      <c r="D26" s="53"/>
      <c r="E26" s="39"/>
      <c r="F26" s="39"/>
      <c r="G26" s="39"/>
      <c r="H26" s="31"/>
      <c r="L26" s="31"/>
      <c r="M26" s="31"/>
    </row>
    <row r="27" spans="1:13" hidden="1" outlineLevel="1" x14ac:dyDescent="0.25">
      <c r="A27" s="47" t="s">
        <v>1559</v>
      </c>
      <c r="B27" s="150"/>
      <c r="C27" s="53"/>
      <c r="D27" s="53"/>
      <c r="E27" s="39"/>
      <c r="F27" s="39"/>
      <c r="G27" s="39"/>
      <c r="H27" s="31"/>
      <c r="L27" s="31"/>
      <c r="M27" s="31"/>
    </row>
    <row r="28" spans="1:13" hidden="1" outlineLevel="1" x14ac:dyDescent="0.25">
      <c r="A28" s="47" t="s">
        <v>1560</v>
      </c>
      <c r="B28" s="150"/>
      <c r="C28" s="53"/>
      <c r="D28" s="53"/>
      <c r="E28" s="39"/>
      <c r="F28" s="39"/>
      <c r="G28" s="39"/>
      <c r="H28" s="31"/>
      <c r="L28" s="31"/>
      <c r="M28" s="31"/>
    </row>
    <row r="29" spans="1:13" hidden="1" outlineLevel="1" x14ac:dyDescent="0.25">
      <c r="A29" s="47" t="s">
        <v>1561</v>
      </c>
      <c r="B29" s="150"/>
      <c r="C29" s="53"/>
      <c r="D29" s="53"/>
      <c r="E29" s="39"/>
      <c r="F29" s="39"/>
      <c r="G29" s="39"/>
      <c r="H29" s="31"/>
      <c r="L29" s="31"/>
      <c r="M29" s="31"/>
    </row>
    <row r="30" spans="1:13" hidden="1" outlineLevel="1" x14ac:dyDescent="0.25">
      <c r="A30" s="47" t="s">
        <v>1562</v>
      </c>
      <c r="B30" s="150"/>
      <c r="C30" s="53"/>
      <c r="D30" s="53"/>
      <c r="E30" s="39"/>
      <c r="F30" s="39"/>
      <c r="G30" s="39"/>
      <c r="H30" s="31"/>
      <c r="L30" s="31"/>
      <c r="M30" s="31"/>
    </row>
    <row r="31" spans="1:13" hidden="1" outlineLevel="1" x14ac:dyDescent="0.25">
      <c r="A31" s="47" t="s">
        <v>1563</v>
      </c>
      <c r="B31" s="150"/>
      <c r="C31" s="53"/>
      <c r="D31" s="53"/>
      <c r="E31" s="39"/>
      <c r="F31" s="39"/>
      <c r="G31" s="39"/>
      <c r="H31" s="31"/>
      <c r="L31" s="31"/>
      <c r="M31" s="31"/>
    </row>
    <row r="32" spans="1:13" hidden="1" outlineLevel="1" x14ac:dyDescent="0.25">
      <c r="A32" s="47" t="s">
        <v>1564</v>
      </c>
      <c r="B32" s="150"/>
      <c r="C32" s="53"/>
      <c r="D32" s="53"/>
      <c r="E32" s="39"/>
      <c r="F32" s="39"/>
      <c r="G32" s="39"/>
      <c r="H32" s="31"/>
      <c r="L32" s="31"/>
      <c r="M32" s="31"/>
    </row>
    <row r="33" spans="1:13" ht="18.75" collapsed="1" x14ac:dyDescent="0.25">
      <c r="A33" s="45"/>
      <c r="B33" s="44" t="s">
        <v>1529</v>
      </c>
      <c r="C33" s="45"/>
      <c r="D33" s="45"/>
      <c r="E33" s="45"/>
      <c r="F33" s="45"/>
      <c r="G33" s="45"/>
      <c r="H33" s="31"/>
      <c r="L33" s="31"/>
      <c r="M33" s="31"/>
    </row>
    <row r="34" spans="1:13" ht="15" customHeight="1" x14ac:dyDescent="0.25">
      <c r="A34" s="56"/>
      <c r="B34" s="57" t="s">
        <v>1565</v>
      </c>
      <c r="C34" s="56" t="s">
        <v>1566</v>
      </c>
      <c r="D34" s="56" t="s">
        <v>1534</v>
      </c>
      <c r="E34" s="56" t="s">
        <v>1567</v>
      </c>
      <c r="F34" s="59"/>
      <c r="G34" s="59"/>
      <c r="H34" s="31"/>
      <c r="L34" s="31"/>
      <c r="M34" s="31"/>
    </row>
    <row r="35" spans="1:13" x14ac:dyDescent="0.25">
      <c r="A35" s="47" t="s">
        <v>1568</v>
      </c>
      <c r="B35" s="175"/>
      <c r="C35" s="175"/>
      <c r="D35" s="175"/>
      <c r="E35" s="175"/>
      <c r="F35" s="151"/>
      <c r="G35" s="151"/>
      <c r="H35" s="31"/>
      <c r="L35" s="31"/>
      <c r="M35" s="31"/>
    </row>
    <row r="36" spans="1:13" x14ac:dyDescent="0.25">
      <c r="A36" s="47" t="s">
        <v>1569</v>
      </c>
      <c r="B36" s="144" t="s">
        <v>1639</v>
      </c>
      <c r="C36" s="53"/>
      <c r="D36" s="53" t="s">
        <v>1921</v>
      </c>
      <c r="E36" s="53" t="s">
        <v>1926</v>
      </c>
      <c r="H36" s="31"/>
      <c r="L36" s="31"/>
      <c r="M36" s="31"/>
    </row>
    <row r="37" spans="1:13" x14ac:dyDescent="0.25">
      <c r="A37" s="47" t="s">
        <v>1570</v>
      </c>
      <c r="B37" s="144"/>
      <c r="C37" s="53"/>
      <c r="D37" s="53"/>
      <c r="E37" s="53"/>
      <c r="H37" s="31"/>
      <c r="L37" s="31"/>
      <c r="M37" s="31"/>
    </row>
    <row r="38" spans="1:13" x14ac:dyDescent="0.25">
      <c r="A38" s="47" t="s">
        <v>1571</v>
      </c>
      <c r="B38" s="144"/>
      <c r="C38" s="53"/>
      <c r="D38" s="53"/>
      <c r="E38" s="53"/>
      <c r="H38" s="31"/>
      <c r="L38" s="31"/>
      <c r="M38" s="31"/>
    </row>
    <row r="39" spans="1:13" hidden="1" x14ac:dyDescent="0.25">
      <c r="A39" s="47" t="s">
        <v>1572</v>
      </c>
      <c r="B39" s="144"/>
      <c r="C39" s="53"/>
      <c r="D39" s="53"/>
      <c r="E39" s="53"/>
      <c r="H39" s="31"/>
      <c r="L39" s="31"/>
      <c r="M39" s="31"/>
    </row>
    <row r="40" spans="1:13" hidden="1" x14ac:dyDescent="0.25">
      <c r="A40" s="47" t="s">
        <v>1573</v>
      </c>
      <c r="B40" s="144"/>
      <c r="C40" s="53"/>
      <c r="D40" s="53"/>
      <c r="E40" s="53"/>
      <c r="H40" s="31"/>
      <c r="L40" s="31"/>
      <c r="M40" s="31"/>
    </row>
    <row r="41" spans="1:13" hidden="1" x14ac:dyDescent="0.25">
      <c r="A41" s="47" t="s">
        <v>1574</v>
      </c>
      <c r="B41" s="144"/>
      <c r="C41" s="53"/>
      <c r="D41" s="53"/>
      <c r="E41" s="53"/>
      <c r="H41" s="31"/>
      <c r="L41" s="31"/>
      <c r="M41" s="31"/>
    </row>
    <row r="42" spans="1:13" hidden="1" x14ac:dyDescent="0.25">
      <c r="A42" s="47" t="s">
        <v>1575</v>
      </c>
      <c r="B42" s="144"/>
      <c r="C42" s="53"/>
      <c r="D42" s="53"/>
      <c r="E42" s="53"/>
      <c r="H42" s="31"/>
      <c r="L42" s="31"/>
      <c r="M42" s="31"/>
    </row>
    <row r="43" spans="1:13" hidden="1" x14ac:dyDescent="0.25">
      <c r="A43" s="47" t="s">
        <v>1576</v>
      </c>
      <c r="B43" s="144"/>
      <c r="C43" s="53"/>
      <c r="D43" s="53"/>
      <c r="E43" s="53"/>
      <c r="H43" s="31"/>
      <c r="L43" s="31"/>
      <c r="M43" s="31"/>
    </row>
    <row r="44" spans="1:13" hidden="1" x14ac:dyDescent="0.25">
      <c r="A44" s="47" t="s">
        <v>1577</v>
      </c>
      <c r="B44" s="144"/>
      <c r="C44" s="53"/>
      <c r="D44" s="53"/>
      <c r="E44" s="53"/>
      <c r="H44" s="31"/>
      <c r="L44" s="31"/>
      <c r="M44" s="31"/>
    </row>
    <row r="45" spans="1:13" hidden="1" x14ac:dyDescent="0.25">
      <c r="A45" s="47" t="s">
        <v>1578</v>
      </c>
      <c r="B45" s="144"/>
      <c r="C45" s="53"/>
      <c r="D45" s="53"/>
      <c r="E45" s="53"/>
      <c r="H45" s="31"/>
      <c r="L45" s="31"/>
      <c r="M45" s="31"/>
    </row>
    <row r="46" spans="1:13" hidden="1" x14ac:dyDescent="0.25">
      <c r="A46" s="47" t="s">
        <v>1579</v>
      </c>
      <c r="B46" s="144"/>
      <c r="C46" s="53"/>
      <c r="D46" s="53"/>
      <c r="E46" s="53"/>
      <c r="H46" s="31"/>
      <c r="L46" s="31"/>
      <c r="M46" s="31"/>
    </row>
    <row r="47" spans="1:13" hidden="1" x14ac:dyDescent="0.25">
      <c r="A47" s="47" t="s">
        <v>1580</v>
      </c>
      <c r="B47" s="144"/>
      <c r="C47" s="53"/>
      <c r="D47" s="53"/>
      <c r="E47" s="53"/>
      <c r="H47" s="31"/>
      <c r="L47" s="31"/>
      <c r="M47" s="31"/>
    </row>
    <row r="48" spans="1:13" hidden="1" x14ac:dyDescent="0.25">
      <c r="A48" s="47" t="s">
        <v>1581</v>
      </c>
      <c r="B48" s="144"/>
      <c r="C48" s="53"/>
      <c r="D48" s="53"/>
      <c r="E48" s="53"/>
      <c r="H48" s="31"/>
      <c r="L48" s="31"/>
      <c r="M48" s="31"/>
    </row>
    <row r="49" spans="1:13" hidden="1" x14ac:dyDescent="0.25">
      <c r="A49" s="47" t="s">
        <v>1582</v>
      </c>
      <c r="B49" s="144"/>
      <c r="C49" s="53"/>
      <c r="D49" s="53"/>
      <c r="E49" s="53"/>
      <c r="H49" s="31"/>
      <c r="L49" s="31"/>
      <c r="M49" s="31"/>
    </row>
    <row r="50" spans="1:13" hidden="1" x14ac:dyDescent="0.25">
      <c r="A50" s="47" t="s">
        <v>1583</v>
      </c>
      <c r="B50" s="144"/>
      <c r="C50" s="53"/>
      <c r="D50" s="53"/>
      <c r="E50" s="53"/>
      <c r="H50" s="31"/>
      <c r="L50" s="31"/>
      <c r="M50" s="31"/>
    </row>
    <row r="51" spans="1:13" hidden="1" x14ac:dyDescent="0.25">
      <c r="A51" s="47" t="s">
        <v>1584</v>
      </c>
      <c r="B51" s="144"/>
      <c r="C51" s="53"/>
      <c r="D51" s="53"/>
      <c r="E51" s="53"/>
      <c r="H51" s="31"/>
      <c r="L51" s="31"/>
      <c r="M51" s="31"/>
    </row>
    <row r="52" spans="1:13" hidden="1" x14ac:dyDescent="0.25">
      <c r="A52" s="47" t="s">
        <v>1585</v>
      </c>
      <c r="B52" s="144"/>
      <c r="C52" s="53"/>
      <c r="D52" s="53"/>
      <c r="E52" s="53"/>
      <c r="H52" s="31"/>
      <c r="L52" s="31"/>
      <c r="M52" s="31"/>
    </row>
    <row r="53" spans="1:13" hidden="1" x14ac:dyDescent="0.25">
      <c r="A53" s="47" t="s">
        <v>1586</v>
      </c>
      <c r="B53" s="144"/>
      <c r="C53" s="53"/>
      <c r="D53" s="53"/>
      <c r="E53" s="53"/>
      <c r="H53" s="31"/>
      <c r="L53" s="31"/>
      <c r="M53" s="31"/>
    </row>
    <row r="54" spans="1:13" hidden="1" x14ac:dyDescent="0.25">
      <c r="A54" s="47" t="s">
        <v>1587</v>
      </c>
      <c r="B54" s="144"/>
      <c r="C54" s="53"/>
      <c r="D54" s="53"/>
      <c r="E54" s="53"/>
      <c r="H54" s="31"/>
      <c r="L54" s="31"/>
      <c r="M54" s="31"/>
    </row>
    <row r="55" spans="1:13" hidden="1" x14ac:dyDescent="0.25">
      <c r="A55" s="47" t="s">
        <v>1588</v>
      </c>
      <c r="B55" s="144"/>
      <c r="C55" s="53"/>
      <c r="D55" s="53"/>
      <c r="E55" s="53"/>
      <c r="H55" s="31"/>
      <c r="L55" s="31"/>
      <c r="M55" s="31"/>
    </row>
    <row r="56" spans="1:13" hidden="1" x14ac:dyDescent="0.25">
      <c r="A56" s="47" t="s">
        <v>1589</v>
      </c>
      <c r="B56" s="144"/>
      <c r="C56" s="53"/>
      <c r="D56" s="53"/>
      <c r="E56" s="53"/>
      <c r="H56" s="31"/>
      <c r="L56" s="31"/>
      <c r="M56" s="31"/>
    </row>
    <row r="57" spans="1:13" hidden="1" x14ac:dyDescent="0.25">
      <c r="A57" s="47" t="s">
        <v>1590</v>
      </c>
      <c r="B57" s="144"/>
      <c r="C57" s="53"/>
      <c r="D57" s="53"/>
      <c r="E57" s="53"/>
      <c r="H57" s="31"/>
      <c r="L57" s="31"/>
      <c r="M57" s="31"/>
    </row>
    <row r="58" spans="1:13" hidden="1" x14ac:dyDescent="0.25">
      <c r="A58" s="47" t="s">
        <v>1591</v>
      </c>
      <c r="B58" s="144"/>
      <c r="C58" s="53"/>
      <c r="D58" s="53"/>
      <c r="E58" s="53"/>
      <c r="H58" s="31"/>
      <c r="L58" s="31"/>
      <c r="M58" s="31"/>
    </row>
    <row r="59" spans="1:13" hidden="1" x14ac:dyDescent="0.25">
      <c r="A59" s="47" t="s">
        <v>1592</v>
      </c>
      <c r="B59" s="144"/>
      <c r="C59" s="53"/>
      <c r="D59" s="53"/>
      <c r="E59" s="53"/>
      <c r="H59" s="31"/>
      <c r="L59" s="31"/>
      <c r="M59" s="31"/>
    </row>
    <row r="60" spans="1:13" hidden="1" outlineLevel="1" x14ac:dyDescent="0.25">
      <c r="A60" s="47" t="s">
        <v>1593</v>
      </c>
      <c r="B60" s="51"/>
      <c r="E60" s="51"/>
      <c r="F60" s="51"/>
      <c r="G60" s="51"/>
      <c r="H60" s="31"/>
      <c r="L60" s="31"/>
      <c r="M60" s="31"/>
    </row>
    <row r="61" spans="1:13" hidden="1" outlineLevel="1" x14ac:dyDescent="0.25">
      <c r="A61" s="47" t="s">
        <v>1594</v>
      </c>
      <c r="B61" s="51"/>
      <c r="E61" s="51"/>
      <c r="F61" s="51"/>
      <c r="G61" s="51"/>
      <c r="H61" s="31"/>
      <c r="L61" s="31"/>
      <c r="M61" s="31"/>
    </row>
    <row r="62" spans="1:13" hidden="1" outlineLevel="1" x14ac:dyDescent="0.25">
      <c r="A62" s="47" t="s">
        <v>1595</v>
      </c>
      <c r="B62" s="51"/>
      <c r="E62" s="51"/>
      <c r="F62" s="51"/>
      <c r="G62" s="51"/>
      <c r="H62" s="31"/>
      <c r="L62" s="31"/>
      <c r="M62" s="31"/>
    </row>
    <row r="63" spans="1:13" hidden="1" outlineLevel="1" x14ac:dyDescent="0.25">
      <c r="A63" s="47" t="s">
        <v>1596</v>
      </c>
      <c r="B63" s="51"/>
      <c r="E63" s="51"/>
      <c r="F63" s="51"/>
      <c r="G63" s="51"/>
      <c r="H63" s="31"/>
      <c r="L63" s="31"/>
      <c r="M63" s="31"/>
    </row>
    <row r="64" spans="1:13" hidden="1" outlineLevel="1" x14ac:dyDescent="0.25">
      <c r="A64" s="47" t="s">
        <v>1597</v>
      </c>
      <c r="B64" s="51"/>
      <c r="E64" s="51"/>
      <c r="F64" s="51"/>
      <c r="G64" s="51"/>
      <c r="H64" s="31"/>
      <c r="L64" s="31"/>
      <c r="M64" s="31"/>
    </row>
    <row r="65" spans="1:14" hidden="1" outlineLevel="1" x14ac:dyDescent="0.25">
      <c r="A65" s="47" t="s">
        <v>1598</v>
      </c>
      <c r="B65" s="51"/>
      <c r="E65" s="51"/>
      <c r="F65" s="51"/>
      <c r="G65" s="51"/>
      <c r="H65" s="31"/>
      <c r="L65" s="31"/>
      <c r="M65" s="31"/>
    </row>
    <row r="66" spans="1:14" hidden="1" outlineLevel="1" x14ac:dyDescent="0.25">
      <c r="A66" s="47" t="s">
        <v>1599</v>
      </c>
      <c r="B66" s="51"/>
      <c r="E66" s="51"/>
      <c r="F66" s="51"/>
      <c r="G66" s="51"/>
      <c r="H66" s="31"/>
      <c r="L66" s="31"/>
      <c r="M66" s="31"/>
    </row>
    <row r="67" spans="1:14" hidden="1" outlineLevel="1" x14ac:dyDescent="0.25">
      <c r="A67" s="47" t="s">
        <v>1600</v>
      </c>
      <c r="B67" s="51"/>
      <c r="E67" s="51"/>
      <c r="F67" s="51"/>
      <c r="G67" s="51"/>
      <c r="H67" s="31"/>
      <c r="L67" s="31"/>
      <c r="M67" s="31"/>
    </row>
    <row r="68" spans="1:14" hidden="1" outlineLevel="1" x14ac:dyDescent="0.25">
      <c r="A68" s="47" t="s">
        <v>1601</v>
      </c>
      <c r="B68" s="51"/>
      <c r="E68" s="51"/>
      <c r="F68" s="51"/>
      <c r="G68" s="51"/>
      <c r="H68" s="31"/>
      <c r="L68" s="31"/>
      <c r="M68" s="31"/>
    </row>
    <row r="69" spans="1:14" hidden="1" outlineLevel="1" x14ac:dyDescent="0.25">
      <c r="A69" s="47" t="s">
        <v>1602</v>
      </c>
      <c r="B69" s="51"/>
      <c r="E69" s="51"/>
      <c r="F69" s="51"/>
      <c r="G69" s="51"/>
      <c r="H69" s="31"/>
      <c r="L69" s="31"/>
      <c r="M69" s="31"/>
    </row>
    <row r="70" spans="1:14" hidden="1" outlineLevel="1" x14ac:dyDescent="0.25">
      <c r="A70" s="47" t="s">
        <v>1603</v>
      </c>
      <c r="B70" s="51"/>
      <c r="E70" s="51"/>
      <c r="F70" s="51"/>
      <c r="G70" s="51"/>
      <c r="H70" s="31"/>
      <c r="L70" s="31"/>
      <c r="M70" s="31"/>
    </row>
    <row r="71" spans="1:14" hidden="1" outlineLevel="1" x14ac:dyDescent="0.25">
      <c r="A71" s="47" t="s">
        <v>1604</v>
      </c>
      <c r="B71" s="51"/>
      <c r="E71" s="51"/>
      <c r="F71" s="51"/>
      <c r="G71" s="51"/>
      <c r="H71" s="31"/>
      <c r="L71" s="31"/>
      <c r="M71" s="31"/>
    </row>
    <row r="72" spans="1:14" hidden="1" outlineLevel="1" x14ac:dyDescent="0.25">
      <c r="A72" s="47" t="s">
        <v>1605</v>
      </c>
      <c r="B72" s="51"/>
      <c r="E72" s="51"/>
      <c r="F72" s="51"/>
      <c r="G72" s="51"/>
      <c r="H72" s="31"/>
      <c r="L72" s="31"/>
      <c r="M72" s="31"/>
    </row>
    <row r="73" spans="1:14" ht="18.75" collapsed="1" x14ac:dyDescent="0.25">
      <c r="A73" s="45"/>
      <c r="B73" s="44" t="s">
        <v>1530</v>
      </c>
      <c r="C73" s="45"/>
      <c r="D73" s="45"/>
      <c r="E73" s="45"/>
      <c r="F73" s="45"/>
      <c r="G73" s="45"/>
      <c r="H73" s="31"/>
    </row>
    <row r="74" spans="1:14" ht="15" customHeight="1" x14ac:dyDescent="0.25">
      <c r="A74" s="56"/>
      <c r="B74" s="57" t="s">
        <v>1434</v>
      </c>
      <c r="C74" s="56" t="s">
        <v>1606</v>
      </c>
      <c r="D74" s="56" t="s">
        <v>1607</v>
      </c>
      <c r="E74" s="59" t="s">
        <v>1608</v>
      </c>
      <c r="F74" s="59" t="s">
        <v>1609</v>
      </c>
      <c r="G74" s="56" t="s">
        <v>1610</v>
      </c>
      <c r="H74" s="32"/>
      <c r="I74" s="32"/>
      <c r="J74" s="32"/>
      <c r="K74" s="32"/>
      <c r="L74" s="32"/>
      <c r="M74" s="32"/>
      <c r="N74" s="32"/>
    </row>
    <row r="75" spans="1:14" x14ac:dyDescent="0.25">
      <c r="A75" s="47" t="s">
        <v>1611</v>
      </c>
      <c r="B75" s="47" t="s">
        <v>1612</v>
      </c>
      <c r="C75" s="161">
        <v>2.0966144643070614</v>
      </c>
      <c r="D75" s="161"/>
      <c r="E75" s="161"/>
      <c r="F75" s="161"/>
      <c r="G75" s="161">
        <f>SUM(C75:F75)</f>
        <v>2.0966144643070614</v>
      </c>
      <c r="H75" s="31"/>
    </row>
    <row r="76" spans="1:14" x14ac:dyDescent="0.25">
      <c r="A76" s="47" t="s">
        <v>1613</v>
      </c>
      <c r="B76" s="47" t="s">
        <v>1614</v>
      </c>
      <c r="C76" s="161">
        <v>2.1004229983957363</v>
      </c>
      <c r="D76" s="161"/>
      <c r="E76" s="161"/>
      <c r="F76" s="161"/>
      <c r="G76" s="161">
        <f>SUM(C76:F76)</f>
        <v>2.1004229983957363</v>
      </c>
    </row>
    <row r="77" spans="1:14" ht="60" outlineLevel="1" x14ac:dyDescent="0.25">
      <c r="A77" s="47" t="s">
        <v>1615</v>
      </c>
      <c r="G77" s="47" t="s">
        <v>1616</v>
      </c>
      <c r="H77" s="31"/>
    </row>
    <row r="78" spans="1:14" outlineLevel="1" x14ac:dyDescent="0.25">
      <c r="A78" s="47" t="s">
        <v>1617</v>
      </c>
      <c r="H78" s="31"/>
    </row>
    <row r="79" spans="1:14" outlineLevel="1" x14ac:dyDescent="0.25">
      <c r="A79" s="47" t="s">
        <v>1618</v>
      </c>
      <c r="H79" s="31"/>
    </row>
    <row r="80" spans="1:14" outlineLevel="1" x14ac:dyDescent="0.25">
      <c r="A80" s="47" t="s">
        <v>1619</v>
      </c>
      <c r="H80" s="31"/>
    </row>
    <row r="81" spans="1:8" x14ac:dyDescent="0.25">
      <c r="A81" s="56"/>
      <c r="B81" s="57" t="s">
        <v>1620</v>
      </c>
      <c r="C81" s="56" t="s">
        <v>739</v>
      </c>
      <c r="D81" s="56" t="s">
        <v>740</v>
      </c>
      <c r="E81" s="59" t="s">
        <v>1435</v>
      </c>
      <c r="F81" s="59" t="s">
        <v>1436</v>
      </c>
      <c r="G81" s="59" t="s">
        <v>1621</v>
      </c>
      <c r="H81" s="31"/>
    </row>
    <row r="82" spans="1:8" x14ac:dyDescent="0.25">
      <c r="A82" s="47" t="s">
        <v>1622</v>
      </c>
      <c r="B82" s="47" t="s">
        <v>1623</v>
      </c>
      <c r="C82" s="206">
        <v>3.611094210242968E-3</v>
      </c>
      <c r="D82" s="217"/>
      <c r="E82" s="217"/>
      <c r="F82" s="217"/>
      <c r="G82" s="206">
        <f>C82</f>
        <v>3.611094210242968E-3</v>
      </c>
      <c r="H82" s="31"/>
    </row>
    <row r="83" spans="1:8" x14ac:dyDescent="0.25">
      <c r="A83" s="47" t="s">
        <v>1624</v>
      </c>
      <c r="B83" s="47" t="s">
        <v>1625</v>
      </c>
      <c r="C83" s="206">
        <v>9.6284946094663882E-4</v>
      </c>
      <c r="D83" s="217"/>
      <c r="E83" s="217"/>
      <c r="F83" s="217"/>
      <c r="G83" s="206">
        <f t="shared" ref="G83:G86" si="0">C83</f>
        <v>9.6284946094663882E-4</v>
      </c>
      <c r="H83" s="31"/>
    </row>
    <row r="84" spans="1:8" x14ac:dyDescent="0.25">
      <c r="A84" s="47" t="s">
        <v>1626</v>
      </c>
      <c r="B84" s="47" t="s">
        <v>1627</v>
      </c>
      <c r="C84" s="206">
        <v>1.1903836268943664E-4</v>
      </c>
      <c r="D84" s="217"/>
      <c r="E84" s="217"/>
      <c r="F84" s="217"/>
      <c r="G84" s="206">
        <f t="shared" si="0"/>
        <v>1.1903836268943664E-4</v>
      </c>
      <c r="H84" s="31"/>
    </row>
    <row r="85" spans="1:8" x14ac:dyDescent="0.25">
      <c r="A85" s="47" t="s">
        <v>1628</v>
      </c>
      <c r="B85" s="47" t="s">
        <v>1629</v>
      </c>
      <c r="C85" s="206">
        <v>2.5721499323288864E-4</v>
      </c>
      <c r="D85" s="217"/>
      <c r="E85" s="217"/>
      <c r="F85" s="217"/>
      <c r="G85" s="206">
        <f t="shared" si="0"/>
        <v>2.5721499323288864E-4</v>
      </c>
      <c r="H85" s="31"/>
    </row>
    <row r="86" spans="1:8" x14ac:dyDescent="0.25">
      <c r="A86" s="47" t="s">
        <v>1630</v>
      </c>
      <c r="B86" s="47" t="s">
        <v>1631</v>
      </c>
      <c r="C86" s="206">
        <v>0</v>
      </c>
      <c r="D86" s="217"/>
      <c r="E86" s="217"/>
      <c r="F86" s="217"/>
      <c r="G86" s="206">
        <f t="shared" si="0"/>
        <v>0</v>
      </c>
      <c r="H86" s="31"/>
    </row>
    <row r="87" spans="1:8" outlineLevel="1" x14ac:dyDescent="0.25">
      <c r="A87" s="47" t="s">
        <v>1632</v>
      </c>
      <c r="H87" s="31"/>
    </row>
    <row r="88" spans="1:8" outlineLevel="1" x14ac:dyDescent="0.25">
      <c r="A88" s="47" t="s">
        <v>1633</v>
      </c>
      <c r="H88" s="31"/>
    </row>
    <row r="89" spans="1:8" outlineLevel="1" x14ac:dyDescent="0.25">
      <c r="A89" s="47" t="s">
        <v>1634</v>
      </c>
      <c r="H89" s="31"/>
    </row>
    <row r="90" spans="1:8" outlineLevel="1" x14ac:dyDescent="0.25">
      <c r="A90" s="47" t="s">
        <v>1635</v>
      </c>
      <c r="H90" s="31"/>
    </row>
    <row r="91" spans="1:8"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formatRows="0" insertHyperlinks="0" sort="0" autoFilter="0" pivotTables="0"/>
  <protectedRanges>
    <protectedRange sqref="C4 B35:E72 B87:B90 B77:C80 C75:G76 C82:G90" name="Optional ECBECAIs_1"/>
    <protectedRange sqref="C14:D25" name="Optional ECBECAIs_1_1"/>
  </protectedRanges>
  <mergeCells count="1">
    <mergeCell ref="A1:B1"/>
  </mergeCells>
  <hyperlinks>
    <hyperlink ref="B8" location="'E. Optional ECB-ECAIs data'!B33" display="2.  Additional information on the swaps" xr:uid="{0AE88382-9F68-4D5E-BD6D-02E60764F52C}"/>
    <hyperlink ref="B7" location="'E. Optional ECB-ECAIs data'!B12" display="1. Additional information on the programme" xr:uid="{2F7708E1-009F-4363-A85D-79858A1F5FFA}"/>
    <hyperlink ref="B9" location="'E. Optional ECB-ECAIs data'!B73" display="3.  Additional information on the asset distribution" xr:uid="{ACFE013A-9994-4A83-8BB8-7D564E98E8B5}"/>
  </hyperlinks>
  <pageMargins left="0.7" right="0.7" top="0.75" bottom="0.75" header="0.3" footer="0.3"/>
  <pageSetup paperSize="9" orientation="portrait" r:id="rId1"/>
  <ignoredErrors>
    <ignoredError sqref="G82:G8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Introduction</vt:lpstr>
      <vt:lpstr>A. HTT General</vt:lpstr>
      <vt:lpstr>B1. HTT Mortgage Assets</vt:lpstr>
      <vt:lpstr>C. HTT Harmonised Glossary</vt:lpstr>
      <vt:lpstr>D. Insert Nat Trans Templ</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Mattoir, Moissinga</cp:lastModifiedBy>
  <dcterms:created xsi:type="dcterms:W3CDTF">2025-09-04T15:20:53Z</dcterms:created>
  <dcterms:modified xsi:type="dcterms:W3CDTF">2026-04-16T13:21:58Z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